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ИбрагимоваPC1\Desktop\"/>
    </mc:Choice>
  </mc:AlternateContent>
  <bookViews>
    <workbookView xWindow="240" yWindow="135" windowWidth="11355" windowHeight="6150"/>
  </bookViews>
  <sheets>
    <sheet name="11.09.2023" sheetId="1" r:id="rId1"/>
    <sheet name="Dop" sheetId="2" r:id="rId2"/>
  </sheets>
  <definedNames>
    <definedName name="Группа">Dop!$B$3</definedName>
    <definedName name="Дата_Печати">Dop!$B$2</definedName>
    <definedName name="Дата_Сост">Dop!$B$1</definedName>
    <definedName name="С3">'11.09.2023'!$A$3</definedName>
    <definedName name="Физ_Норма">Dop!$B$4</definedName>
  </definedNames>
  <calcPr calcId="162913"/>
</workbook>
</file>

<file path=xl/calcChain.xml><?xml version="1.0" encoding="utf-8"?>
<calcChain xmlns="http://schemas.openxmlformats.org/spreadsheetml/2006/main">
  <c r="CD86" i="1" l="1"/>
  <c r="A85" i="1"/>
  <c r="C85" i="1"/>
  <c r="A84" i="1"/>
  <c r="C84" i="1"/>
  <c r="A83" i="1"/>
  <c r="C83" i="1"/>
  <c r="A82" i="1"/>
  <c r="C82" i="1"/>
  <c r="CD79" i="1"/>
  <c r="A78" i="1"/>
  <c r="C78" i="1"/>
  <c r="A77" i="1"/>
  <c r="C77" i="1"/>
  <c r="A76" i="1"/>
  <c r="C76" i="1"/>
  <c r="A75" i="1"/>
  <c r="C75" i="1"/>
  <c r="CD72" i="1"/>
  <c r="A71" i="1"/>
  <c r="C71" i="1"/>
  <c r="A70" i="1"/>
  <c r="C70" i="1"/>
  <c r="A69" i="1"/>
  <c r="C69" i="1"/>
  <c r="A68" i="1"/>
  <c r="C68" i="1"/>
  <c r="CD65" i="1"/>
  <c r="A64" i="1"/>
  <c r="C64" i="1"/>
  <c r="A63" i="1"/>
  <c r="C63" i="1"/>
  <c r="A62" i="1"/>
  <c r="C62" i="1"/>
  <c r="A61" i="1"/>
  <c r="C61" i="1"/>
  <c r="CD58" i="1"/>
  <c r="A57" i="1"/>
  <c r="C57" i="1"/>
  <c r="A56" i="1"/>
  <c r="C56" i="1"/>
  <c r="A55" i="1"/>
  <c r="C55" i="1"/>
  <c r="A54" i="1"/>
  <c r="C54" i="1"/>
  <c r="CD49" i="1"/>
  <c r="A48" i="1"/>
  <c r="C48" i="1"/>
  <c r="A47" i="1"/>
  <c r="C47" i="1"/>
  <c r="A46" i="1"/>
  <c r="C46" i="1"/>
  <c r="A45" i="1"/>
  <c r="C45" i="1"/>
  <c r="CD38" i="1"/>
  <c r="A37" i="1"/>
  <c r="C37" i="1"/>
  <c r="A36" i="1"/>
  <c r="C36" i="1"/>
  <c r="A35" i="1"/>
  <c r="C35" i="1"/>
  <c r="A34" i="1"/>
  <c r="C34" i="1"/>
  <c r="CD31" i="1"/>
  <c r="A30" i="1"/>
  <c r="C30" i="1"/>
  <c r="A29" i="1"/>
  <c r="C29" i="1"/>
  <c r="A28" i="1"/>
  <c r="C28" i="1"/>
  <c r="A27" i="1"/>
  <c r="C27" i="1"/>
  <c r="CD24" i="1"/>
  <c r="A23" i="1"/>
  <c r="C23" i="1"/>
  <c r="A22" i="1"/>
  <c r="C22" i="1"/>
  <c r="A21" i="1"/>
  <c r="C21" i="1"/>
  <c r="A20" i="1"/>
  <c r="C20" i="1"/>
  <c r="CD17" i="1"/>
  <c r="A16" i="1"/>
  <c r="C16" i="1"/>
  <c r="A15" i="1"/>
  <c r="C15" i="1"/>
  <c r="A14" i="1"/>
  <c r="C14" i="1"/>
  <c r="A13" i="1"/>
  <c r="C13" i="1"/>
  <c r="AI6" i="1"/>
  <c r="A6" i="1"/>
</calcChain>
</file>

<file path=xl/sharedStrings.xml><?xml version="1.0" encoding="utf-8"?>
<sst xmlns="http://schemas.openxmlformats.org/spreadsheetml/2006/main" count="178" uniqueCount="129">
  <si>
    <t>всего</t>
  </si>
  <si>
    <t>Белки, г</t>
  </si>
  <si>
    <t>в т.ч. жив.</t>
  </si>
  <si>
    <t>в т.ч. раст.</t>
  </si>
  <si>
    <t>ЭЦ, ккал</t>
  </si>
  <si>
    <t>Жиры, г</t>
  </si>
  <si>
    <t>НЖК</t>
  </si>
  <si>
    <t>ПНЖК</t>
  </si>
  <si>
    <t>Холестерин</t>
  </si>
  <si>
    <t>МД</t>
  </si>
  <si>
    <t>Крахмал</t>
  </si>
  <si>
    <t>ПВ</t>
  </si>
  <si>
    <t>РПВ</t>
  </si>
  <si>
    <t>НПВ</t>
  </si>
  <si>
    <t>Органические кислоты</t>
  </si>
  <si>
    <t>Зола</t>
  </si>
  <si>
    <t>Na</t>
  </si>
  <si>
    <t>K</t>
  </si>
  <si>
    <t>Ca</t>
  </si>
  <si>
    <t>Mg</t>
  </si>
  <si>
    <t>P</t>
  </si>
  <si>
    <t>Fe</t>
  </si>
  <si>
    <t>B</t>
  </si>
  <si>
    <t>РР</t>
  </si>
  <si>
    <t>НЭ</t>
  </si>
  <si>
    <t>Алкоголь, г</t>
  </si>
  <si>
    <t>Валин</t>
  </si>
  <si>
    <t>изолейцин</t>
  </si>
  <si>
    <t>лейцин</t>
  </si>
  <si>
    <t>лизин</t>
  </si>
  <si>
    <t>метионин</t>
  </si>
  <si>
    <t>треонин</t>
  </si>
  <si>
    <t>триптофан</t>
  </si>
  <si>
    <t>фенилаланин</t>
  </si>
  <si>
    <t>аланин</t>
  </si>
  <si>
    <t>аргинин</t>
  </si>
  <si>
    <t>аспарагиновая</t>
  </si>
  <si>
    <t>гистидин</t>
  </si>
  <si>
    <t>глицин</t>
  </si>
  <si>
    <t>глутаминовая</t>
  </si>
  <si>
    <t>оксипролин</t>
  </si>
  <si>
    <t>пролин</t>
  </si>
  <si>
    <t>серин</t>
  </si>
  <si>
    <t>тирозин</t>
  </si>
  <si>
    <t>цистин</t>
  </si>
  <si>
    <t>масляная</t>
  </si>
  <si>
    <t>капроновая</t>
  </si>
  <si>
    <t>каприловая</t>
  </si>
  <si>
    <t>каприновая</t>
  </si>
  <si>
    <t>лауриновая</t>
  </si>
  <si>
    <t>миристиновая</t>
  </si>
  <si>
    <t>пентадекановая</t>
  </si>
  <si>
    <t>пальмитиновая</t>
  </si>
  <si>
    <t>маргариновая</t>
  </si>
  <si>
    <t>стеариновая</t>
  </si>
  <si>
    <t>арахиновая</t>
  </si>
  <si>
    <t>бегеновая</t>
  </si>
  <si>
    <t>лигноцериновая</t>
  </si>
  <si>
    <t>миристолеиновая</t>
  </si>
  <si>
    <t>пальмитолеиновая</t>
  </si>
  <si>
    <t>олеиновая</t>
  </si>
  <si>
    <t>гадолеиновая</t>
  </si>
  <si>
    <t>эруковая</t>
  </si>
  <si>
    <t>линолевая</t>
  </si>
  <si>
    <t>линоленовая</t>
  </si>
  <si>
    <t>арахидоновая</t>
  </si>
  <si>
    <t>Аденин</t>
  </si>
  <si>
    <t>Гуанин</t>
  </si>
  <si>
    <t>Ph</t>
  </si>
  <si>
    <t>МЖК</t>
  </si>
  <si>
    <t>А,мг</t>
  </si>
  <si>
    <t>РЭ,мкг</t>
  </si>
  <si>
    <t>ТЭ,мг</t>
  </si>
  <si>
    <t>Витамины, мг</t>
  </si>
  <si>
    <t>Минеральные элементы, мг</t>
  </si>
  <si>
    <r>
      <t>В</t>
    </r>
    <r>
      <rPr>
        <vertAlign val="subscript"/>
        <sz val="12"/>
        <rFont val="Times New Roman"/>
        <family val="1"/>
        <charset val="204"/>
      </rPr>
      <t>1</t>
    </r>
  </si>
  <si>
    <r>
      <t>В</t>
    </r>
    <r>
      <rPr>
        <vertAlign val="subscript"/>
        <sz val="12"/>
        <rFont val="Times New Roman"/>
        <family val="1"/>
        <charset val="204"/>
      </rPr>
      <t>2</t>
    </r>
  </si>
  <si>
    <t>Вы-ход, г</t>
  </si>
  <si>
    <t>Угле-воды, г</t>
  </si>
  <si>
    <t>Дата составления</t>
  </si>
  <si>
    <t>Дата печати</t>
  </si>
  <si>
    <t>Группа</t>
  </si>
  <si>
    <t>Физ.Норма</t>
  </si>
  <si>
    <t>Но-мер рец.</t>
  </si>
  <si>
    <t>Прием пищи, наименование изделий (блюд)</t>
  </si>
  <si>
    <t>Вита-мин С, мг</t>
  </si>
  <si>
    <t>Цена, руб</t>
  </si>
  <si>
    <t>Доля, %</t>
  </si>
  <si>
    <t>I (макс.), мкг</t>
  </si>
  <si>
    <t>I (мин.), мкг</t>
  </si>
  <si>
    <t>I (сред.), мкг</t>
  </si>
  <si>
    <t>Zn (макс.), мкг</t>
  </si>
  <si>
    <t>Zn (мин.), мкг</t>
  </si>
  <si>
    <t>Zn (сред.), мкг</t>
  </si>
  <si>
    <t>Se (макс.), мкг</t>
  </si>
  <si>
    <t>Se (мин.), мкг</t>
  </si>
  <si>
    <t>Se (сред.), мкг</t>
  </si>
  <si>
    <t>Школы 7-10 лет (завтрак)</t>
  </si>
  <si>
    <t>СанПиН 2.3/2.4.3590-20  7-11 лет</t>
  </si>
  <si>
    <t>Завтрак</t>
  </si>
  <si>
    <t>Хлеб пшеничный</t>
  </si>
  <si>
    <t>Печенье</t>
  </si>
  <si>
    <t>Чай (вариант 2)</t>
  </si>
  <si>
    <t>Каша ячневая молочная с маслом сливочным</t>
  </si>
  <si>
    <t>Итого за 'Завтрак'</t>
  </si>
  <si>
    <t>Масло сливочное</t>
  </si>
  <si>
    <t>Чай с лимоном</t>
  </si>
  <si>
    <t>Каша пшенная молочная с маслом сливочным</t>
  </si>
  <si>
    <t>Сыр (порциями)</t>
  </si>
  <si>
    <t>Чай</t>
  </si>
  <si>
    <t>Каша манная молочная с маслом сливочным</t>
  </si>
  <si>
    <t>Вафли</t>
  </si>
  <si>
    <t>Каша молочная ассорти (рис, пшено) с маслом сливочным</t>
  </si>
  <si>
    <t>Чай с молоком (вариант 2)</t>
  </si>
  <si>
    <t>Каша овсяная молочная с маслом сливочным</t>
  </si>
  <si>
    <t>Каша пшеничная молочная с маслом сливочным</t>
  </si>
  <si>
    <t>11.09.2023</t>
  </si>
  <si>
    <t>5 ДЕНЬ</t>
  </si>
  <si>
    <t>4 ДЕНЬ</t>
  </si>
  <si>
    <t>3 ДЕНЬ</t>
  </si>
  <si>
    <t>2 ДЕНЬ</t>
  </si>
  <si>
    <t>1 ДЕНЬ</t>
  </si>
  <si>
    <t>2 НЕДЕЛЯ</t>
  </si>
  <si>
    <t>1 НЕДЕЛЯ</t>
  </si>
  <si>
    <t>ОБУЧАЮЩИХСЯ В 1-4 КЛАССАХ, ЗАВТРАК</t>
  </si>
  <si>
    <t>ЦИКЛИЧНОЕ ОСЕННЕЕ ДВУХНЕДЕЛЬНОЕ МЕНЮ ДЛЯ ОРГАНИЗАЦИИ ПИТАНИЯ ОБУЧАЮЩИХСЯ В ОБЩЕОБРАЗОВАТЕЛЬНЫХ ОРГАНИЗАЦИЯ ОБРАЗОВАТЕЛЬНЫХ УЧРЕЖДЕНИЙ МУСЛЮМОВСКОГО МУНИЦИПАЛЬНОГО РАЙОНА НА 2023 г.</t>
  </si>
  <si>
    <t>Утверждаю                                             Индивидуальный предприниматель Ибрагимова Э.И.    _____________      /Э.И. Ибрагимова/</t>
  </si>
  <si>
    <t>Согласовано                                                     Начальник МКУ "Управление образования"                              Муслюмовского района РТ  _______________  /Л.Я. Хабибуллина/</t>
  </si>
  <si>
    <t>Согласовано                                     Директор ОУ                        ___________________     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</si>
</sst>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5" x14ac:knownFonts="1">
    <font>
      <sz val="10"/>
      <name val="Arial Cyr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vertAlign val="subscript"/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horizontal="center" vertical="top"/>
    </xf>
    <xf numFmtId="0" fontId="1" fillId="0" borderId="0" xfId="0" applyNumberFormat="1" applyFont="1" applyAlignment="1">
      <alignment vertical="top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64" fontId="0" fillId="0" borderId="0" xfId="0" applyNumberFormat="1"/>
    <xf numFmtId="2" fontId="1" fillId="0" borderId="0" xfId="0" applyNumberFormat="1" applyFont="1"/>
    <xf numFmtId="2" fontId="4" fillId="0" borderId="0" xfId="0" applyNumberFormat="1" applyFont="1"/>
    <xf numFmtId="0" fontId="1" fillId="0" borderId="2" xfId="0" applyFont="1" applyBorder="1" applyAlignment="1">
      <alignment vertical="center"/>
    </xf>
    <xf numFmtId="0" fontId="1" fillId="0" borderId="2" xfId="0" applyFont="1" applyBorder="1"/>
    <xf numFmtId="0" fontId="4" fillId="0" borderId="0" xfId="0" applyFont="1"/>
    <xf numFmtId="0" fontId="1" fillId="0" borderId="0" xfId="0" applyFont="1" applyAlignment="1">
      <alignment wrapText="1"/>
    </xf>
    <xf numFmtId="49" fontId="1" fillId="0" borderId="0" xfId="0" quotePrefix="1" applyNumberFormat="1" applyFont="1" applyAlignment="1">
      <alignment vertical="top" wrapText="1"/>
    </xf>
    <xf numFmtId="0" fontId="1" fillId="0" borderId="2" xfId="0" applyNumberFormat="1" applyFont="1" applyBorder="1" applyAlignment="1">
      <alignment horizontal="center" vertical="top"/>
    </xf>
    <xf numFmtId="49" fontId="1" fillId="0" borderId="2" xfId="0" applyNumberFormat="1" applyFont="1" applyBorder="1" applyAlignment="1">
      <alignment vertical="top" wrapText="1"/>
    </xf>
    <xf numFmtId="0" fontId="1" fillId="0" borderId="2" xfId="0" applyNumberFormat="1" applyFont="1" applyBorder="1" applyAlignment="1">
      <alignment vertical="top"/>
    </xf>
    <xf numFmtId="2" fontId="1" fillId="0" borderId="2" xfId="0" applyNumberFormat="1" applyFont="1" applyBorder="1"/>
    <xf numFmtId="0" fontId="1" fillId="0" borderId="5" xfId="0" applyNumberFormat="1" applyFont="1" applyBorder="1" applyAlignment="1">
      <alignment horizontal="center" vertical="top"/>
    </xf>
    <xf numFmtId="49" fontId="1" fillId="0" borderId="5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/>
    </xf>
    <xf numFmtId="0" fontId="1" fillId="0" borderId="5" xfId="0" applyFont="1" applyBorder="1"/>
    <xf numFmtId="2" fontId="1" fillId="0" borderId="5" xfId="0" applyNumberFormat="1" applyFont="1" applyBorder="1"/>
    <xf numFmtId="0" fontId="4" fillId="0" borderId="0" xfId="0" applyNumberFormat="1" applyFont="1" applyAlignment="1">
      <alignment horizontal="center" vertical="top"/>
    </xf>
    <xf numFmtId="49" fontId="4" fillId="0" borderId="0" xfId="0" applyNumberFormat="1" applyFont="1" applyAlignment="1">
      <alignment vertical="top" wrapText="1"/>
    </xf>
    <xf numFmtId="0" fontId="4" fillId="0" borderId="0" xfId="0" applyNumberFormat="1" applyFont="1" applyAlignment="1">
      <alignment vertical="top"/>
    </xf>
    <xf numFmtId="0" fontId="0" fillId="0" borderId="0" xfId="0" quotePrefix="1"/>
    <xf numFmtId="49" fontId="1" fillId="0" borderId="0" xfId="0" applyNumberFormat="1" applyFont="1" applyAlignment="1">
      <alignment horizontal="center" vertical="top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4" fillId="0" borderId="0" xfId="0" applyNumberFormat="1" applyFont="1" applyAlignment="1">
      <alignment horizontal="center" vertical="top"/>
    </xf>
    <xf numFmtId="0" fontId="4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14" fontId="4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4" fillId="0" borderId="0" xfId="0" applyFont="1" applyAlignment="1">
      <alignment horizontal="left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4" fillId="0" borderId="0" xfId="0" applyNumberFormat="1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U86"/>
  <sheetViews>
    <sheetView tabSelected="1" zoomScaleNormal="100" workbookViewId="0">
      <selection activeCell="A3" sqref="A3:CO3"/>
    </sheetView>
  </sheetViews>
  <sheetFormatPr defaultColWidth="0" defaultRowHeight="15.75" x14ac:dyDescent="0.25"/>
  <cols>
    <col min="1" max="1" width="6.7109375" style="7" customWidth="1"/>
    <col min="2" max="2" width="38.85546875" style="6" customWidth="1"/>
    <col min="3" max="3" width="8" style="8" customWidth="1"/>
    <col min="4" max="6" width="8.28515625" style="8" customWidth="1"/>
    <col min="7" max="7" width="8.5703125" style="8" customWidth="1"/>
    <col min="8" max="8" width="9.7109375" style="8" customWidth="1"/>
    <col min="9" max="9" width="10.140625" style="8" customWidth="1"/>
    <col min="10" max="22" width="8.85546875" style="8" hidden="1" customWidth="1"/>
    <col min="23" max="23" width="7.140625" style="8" hidden="1" customWidth="1"/>
    <col min="24" max="25" width="5.7109375" style="8" hidden="1" customWidth="1"/>
    <col min="26" max="26" width="7.28515625" style="8" hidden="1" customWidth="1"/>
    <col min="27" max="28" width="5.7109375" style="8" hidden="1" customWidth="1"/>
    <col min="29" max="29" width="7" style="8" hidden="1" customWidth="1"/>
    <col min="30" max="31" width="5.7109375" style="8" hidden="1" customWidth="1"/>
    <col min="32" max="32" width="5" style="8" hidden="1" customWidth="1"/>
    <col min="33" max="33" width="5.7109375" style="8" hidden="1" customWidth="1"/>
    <col min="34" max="34" width="4" style="8" hidden="1" customWidth="1"/>
    <col min="35" max="35" width="8.140625" style="8" hidden="1" customWidth="1"/>
    <col min="36" max="80" width="8.85546875" style="1" hidden="1" customWidth="1"/>
    <col min="81" max="82" width="7.7109375" style="12" hidden="1" customWidth="1"/>
    <col min="83" max="84" width="7.7109375" style="1" hidden="1" customWidth="1"/>
    <col min="85" max="85" width="7.7109375" style="1" customWidth="1"/>
    <col min="86" max="92" width="9.140625" style="1" customWidth="1"/>
    <col min="93" max="93" width="8.7109375" style="1" customWidth="1"/>
    <col min="94" max="202" width="9.140625" style="1" customWidth="1"/>
    <col min="203" max="255" width="0" style="1" hidden="1" customWidth="1"/>
    <col min="256" max="16384" width="12.5703125" style="1" hidden="1"/>
  </cols>
  <sheetData>
    <row r="1" spans="1:93" ht="75.75" customHeight="1" x14ac:dyDescent="0.25">
      <c r="A1" s="1"/>
      <c r="B1" s="17" t="s">
        <v>127</v>
      </c>
      <c r="C1" s="1"/>
      <c r="D1" s="1"/>
      <c r="E1" s="1"/>
      <c r="F1" s="1"/>
      <c r="G1" s="38" t="s">
        <v>128</v>
      </c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L1" s="38" t="s">
        <v>126</v>
      </c>
      <c r="CM1" s="38"/>
      <c r="CN1" s="38"/>
      <c r="CO1" s="38"/>
    </row>
    <row r="2" spans="1:93" ht="38.25" customHeight="1" x14ac:dyDescent="0.25">
      <c r="A2" s="40" t="s">
        <v>125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40"/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40"/>
      <c r="CK2" s="40"/>
      <c r="CL2" s="40"/>
      <c r="CM2" s="40"/>
      <c r="CN2" s="40"/>
      <c r="CO2" s="40"/>
    </row>
    <row r="3" spans="1:93" s="5" customFormat="1" ht="18.75" customHeight="1" x14ac:dyDescent="0.25">
      <c r="A3" s="41" t="s">
        <v>124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</row>
    <row r="4" spans="1:93" ht="38.25" hidden="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CC4" s="1"/>
      <c r="CD4" s="1"/>
    </row>
    <row r="5" spans="1:93" ht="38.25" hidden="1" customHeight="1" x14ac:dyDescent="0.25">
      <c r="A5" s="1"/>
      <c r="B5" s="2"/>
      <c r="C5" s="4"/>
      <c r="D5" s="3"/>
      <c r="E5" s="3"/>
      <c r="F5" s="3"/>
      <c r="G5" s="3"/>
      <c r="H5" s="3"/>
      <c r="I5" s="3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CC5" s="1"/>
      <c r="CD5" s="1"/>
    </row>
    <row r="6" spans="1:93" s="16" customFormat="1" ht="38.25" hidden="1" customHeight="1" x14ac:dyDescent="0.25">
      <c r="A6" s="43" t="str">
        <f>IF(Dop!B3&lt;&gt;"",Dop!B3,"")</f>
        <v>Школы 7-10 лет (завтрак)</v>
      </c>
      <c r="B6" s="43"/>
      <c r="C6" s="43"/>
      <c r="AI6" s="46">
        <f>IF(Дата_Сост&lt;&gt;"",Дата_Сост,"")</f>
        <v>45170</v>
      </c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</row>
    <row r="7" spans="1:93" hidden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CC7" s="1"/>
      <c r="CD7" s="1"/>
    </row>
    <row r="8" spans="1:93" ht="29.25" customHeight="1" x14ac:dyDescent="0.25">
      <c r="A8" s="44" t="s">
        <v>83</v>
      </c>
      <c r="B8" s="39" t="s">
        <v>84</v>
      </c>
      <c r="C8" s="39" t="s">
        <v>77</v>
      </c>
      <c r="D8" s="39" t="s">
        <v>1</v>
      </c>
      <c r="E8" s="39"/>
      <c r="F8" s="39" t="s">
        <v>5</v>
      </c>
      <c r="G8" s="39"/>
      <c r="H8" s="39" t="s">
        <v>78</v>
      </c>
      <c r="I8" s="39" t="s">
        <v>4</v>
      </c>
      <c r="J8" s="10" t="s">
        <v>6</v>
      </c>
      <c r="K8" s="10" t="s">
        <v>7</v>
      </c>
      <c r="L8" s="10" t="s">
        <v>69</v>
      </c>
      <c r="M8" s="10" t="s">
        <v>8</v>
      </c>
      <c r="N8" s="10" t="s">
        <v>9</v>
      </c>
      <c r="O8" s="10" t="s">
        <v>10</v>
      </c>
      <c r="P8" s="10" t="s">
        <v>11</v>
      </c>
      <c r="Q8" s="10" t="s">
        <v>12</v>
      </c>
      <c r="R8" s="10" t="s">
        <v>13</v>
      </c>
      <c r="S8" s="10" t="s">
        <v>14</v>
      </c>
      <c r="T8" s="10" t="s">
        <v>15</v>
      </c>
      <c r="U8" s="10" t="s">
        <v>16</v>
      </c>
      <c r="V8" s="10" t="s">
        <v>17</v>
      </c>
      <c r="W8" s="39" t="s">
        <v>74</v>
      </c>
      <c r="X8" s="39"/>
      <c r="Y8" s="39"/>
      <c r="Z8" s="39"/>
      <c r="AA8" s="14" t="s">
        <v>73</v>
      </c>
      <c r="AB8" s="14"/>
      <c r="AC8" s="14"/>
      <c r="AD8" s="14"/>
      <c r="AE8" s="14"/>
      <c r="AF8" s="14"/>
      <c r="AG8" s="14"/>
      <c r="AH8" s="14"/>
      <c r="AI8" s="39" t="s">
        <v>85</v>
      </c>
      <c r="AJ8" s="15" t="s">
        <v>25</v>
      </c>
      <c r="AK8" s="15" t="s">
        <v>26</v>
      </c>
      <c r="AL8" s="15" t="s">
        <v>27</v>
      </c>
      <c r="AM8" s="15" t="s">
        <v>28</v>
      </c>
      <c r="AN8" s="15" t="s">
        <v>29</v>
      </c>
      <c r="AO8" s="15" t="s">
        <v>30</v>
      </c>
      <c r="AP8" s="15" t="s">
        <v>31</v>
      </c>
      <c r="AQ8" s="15" t="s">
        <v>32</v>
      </c>
      <c r="AR8" s="15" t="s">
        <v>33</v>
      </c>
      <c r="AS8" s="15" t="s">
        <v>34</v>
      </c>
      <c r="AT8" s="15" t="s">
        <v>35</v>
      </c>
      <c r="AU8" s="15" t="s">
        <v>36</v>
      </c>
      <c r="AV8" s="15" t="s">
        <v>37</v>
      </c>
      <c r="AW8" s="15" t="s">
        <v>38</v>
      </c>
      <c r="AX8" s="15" t="s">
        <v>39</v>
      </c>
      <c r="AY8" s="15" t="s">
        <v>40</v>
      </c>
      <c r="AZ8" s="15" t="s">
        <v>41</v>
      </c>
      <c r="BA8" s="15" t="s">
        <v>42</v>
      </c>
      <c r="BB8" s="15" t="s">
        <v>43</v>
      </c>
      <c r="BC8" s="15" t="s">
        <v>44</v>
      </c>
      <c r="BD8" s="15" t="s">
        <v>45</v>
      </c>
      <c r="BE8" s="15" t="s">
        <v>46</v>
      </c>
      <c r="BF8" s="15" t="s">
        <v>47</v>
      </c>
      <c r="BG8" s="15" t="s">
        <v>48</v>
      </c>
      <c r="BH8" s="15" t="s">
        <v>49</v>
      </c>
      <c r="BI8" s="15" t="s">
        <v>50</v>
      </c>
      <c r="BJ8" s="15" t="s">
        <v>51</v>
      </c>
      <c r="BK8" s="15" t="s">
        <v>52</v>
      </c>
      <c r="BL8" s="15" t="s">
        <v>53</v>
      </c>
      <c r="BM8" s="15" t="s">
        <v>54</v>
      </c>
      <c r="BN8" s="15" t="s">
        <v>55</v>
      </c>
      <c r="BO8" s="15" t="s">
        <v>56</v>
      </c>
      <c r="BP8" s="15" t="s">
        <v>57</v>
      </c>
      <c r="BQ8" s="15" t="s">
        <v>58</v>
      </c>
      <c r="BR8" s="15" t="s">
        <v>59</v>
      </c>
      <c r="BS8" s="15" t="s">
        <v>60</v>
      </c>
      <c r="BT8" s="15" t="s">
        <v>61</v>
      </c>
      <c r="BU8" s="15" t="s">
        <v>62</v>
      </c>
      <c r="BV8" s="15" t="s">
        <v>63</v>
      </c>
      <c r="BW8" s="15" t="s">
        <v>64</v>
      </c>
      <c r="BX8" s="15" t="s">
        <v>65</v>
      </c>
      <c r="BY8" s="15" t="s">
        <v>66</v>
      </c>
      <c r="BZ8" s="15" t="s">
        <v>67</v>
      </c>
      <c r="CA8" s="15" t="s">
        <v>68</v>
      </c>
      <c r="CB8" s="15"/>
      <c r="CC8" s="39" t="s">
        <v>86</v>
      </c>
      <c r="CD8" s="39" t="s">
        <v>87</v>
      </c>
      <c r="CE8" s="39"/>
      <c r="CF8" s="39"/>
      <c r="CG8" s="39" t="s">
        <v>88</v>
      </c>
      <c r="CH8" s="39" t="s">
        <v>89</v>
      </c>
      <c r="CI8" s="39" t="s">
        <v>90</v>
      </c>
      <c r="CJ8" s="39" t="s">
        <v>91</v>
      </c>
      <c r="CK8" s="39" t="s">
        <v>92</v>
      </c>
      <c r="CL8" s="39" t="s">
        <v>93</v>
      </c>
      <c r="CM8" s="39" t="s">
        <v>94</v>
      </c>
      <c r="CN8" s="39" t="s">
        <v>95</v>
      </c>
      <c r="CO8" s="39" t="s">
        <v>96</v>
      </c>
    </row>
    <row r="9" spans="1:93" ht="36.75" customHeight="1" x14ac:dyDescent="0.25">
      <c r="A9" s="45"/>
      <c r="B9" s="39"/>
      <c r="C9" s="39"/>
      <c r="D9" s="9" t="s">
        <v>0</v>
      </c>
      <c r="E9" s="9" t="s">
        <v>2</v>
      </c>
      <c r="F9" s="9" t="s">
        <v>0</v>
      </c>
      <c r="G9" s="9" t="s">
        <v>3</v>
      </c>
      <c r="H9" s="39"/>
      <c r="I9" s="39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 t="s">
        <v>18</v>
      </c>
      <c r="X9" s="10" t="s">
        <v>19</v>
      </c>
      <c r="Y9" s="10" t="s">
        <v>20</v>
      </c>
      <c r="Z9" s="10" t="s">
        <v>21</v>
      </c>
      <c r="AA9" s="10" t="s">
        <v>70</v>
      </c>
      <c r="AB9" s="10" t="s">
        <v>22</v>
      </c>
      <c r="AC9" s="10" t="s">
        <v>71</v>
      </c>
      <c r="AD9" s="10" t="s">
        <v>72</v>
      </c>
      <c r="AE9" s="10" t="s">
        <v>75</v>
      </c>
      <c r="AF9" s="10" t="s">
        <v>76</v>
      </c>
      <c r="AG9" s="10" t="s">
        <v>23</v>
      </c>
      <c r="AH9" s="10" t="s">
        <v>24</v>
      </c>
      <c r="AI9" s="39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</row>
    <row r="10" spans="1:93" ht="15.75" customHeight="1" x14ac:dyDescent="0.25">
      <c r="A10" s="33"/>
      <c r="B10" s="33"/>
      <c r="C10" s="37" t="s">
        <v>123</v>
      </c>
      <c r="D10" s="37"/>
      <c r="E10" s="37"/>
      <c r="F10" s="37"/>
      <c r="G10" s="37"/>
      <c r="H10" s="37"/>
      <c r="I10" s="37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3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</row>
    <row r="11" spans="1:93" ht="15.75" customHeight="1" x14ac:dyDescent="0.25">
      <c r="A11" s="33"/>
      <c r="B11" s="33" t="s">
        <v>121</v>
      </c>
      <c r="C11" s="33"/>
      <c r="D11" s="33"/>
      <c r="E11" s="33"/>
      <c r="F11" s="33"/>
      <c r="G11" s="33"/>
      <c r="H11" s="33"/>
      <c r="I11" s="33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3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</row>
    <row r="12" spans="1:93" x14ac:dyDescent="0.25">
      <c r="B12" s="18" t="s">
        <v>99</v>
      </c>
      <c r="CD12" s="13"/>
    </row>
    <row r="13" spans="1:93" s="26" customFormat="1" x14ac:dyDescent="0.25">
      <c r="A13" s="23" t="str">
        <f>"-"</f>
        <v>-</v>
      </c>
      <c r="B13" s="24" t="s">
        <v>100</v>
      </c>
      <c r="C13" s="25" t="str">
        <f>"70"</f>
        <v>70</v>
      </c>
      <c r="D13" s="25">
        <v>4.63</v>
      </c>
      <c r="E13" s="25">
        <v>0</v>
      </c>
      <c r="F13" s="25">
        <v>0.46</v>
      </c>
      <c r="G13" s="25">
        <v>0.46</v>
      </c>
      <c r="H13" s="25">
        <v>32.83</v>
      </c>
      <c r="I13" s="25">
        <v>156.73069999999998</v>
      </c>
      <c r="J13" s="25">
        <v>0</v>
      </c>
      <c r="K13" s="25">
        <v>0</v>
      </c>
      <c r="L13" s="25">
        <v>0</v>
      </c>
      <c r="M13" s="25">
        <v>0</v>
      </c>
      <c r="N13" s="25">
        <v>0.77</v>
      </c>
      <c r="O13" s="25">
        <v>31.92</v>
      </c>
      <c r="P13" s="25">
        <v>0.14000000000000001</v>
      </c>
      <c r="Q13" s="25">
        <v>0</v>
      </c>
      <c r="R13" s="25">
        <v>0</v>
      </c>
      <c r="S13" s="25">
        <v>0</v>
      </c>
      <c r="T13" s="25">
        <v>1.26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  <c r="AD13" s="25">
        <v>0</v>
      </c>
      <c r="AE13" s="25">
        <v>0</v>
      </c>
      <c r="AF13" s="25">
        <v>0</v>
      </c>
      <c r="AG13" s="25">
        <v>0</v>
      </c>
      <c r="AH13" s="25">
        <v>0</v>
      </c>
      <c r="AI13" s="25">
        <v>0</v>
      </c>
      <c r="AJ13" s="26">
        <v>0</v>
      </c>
      <c r="AK13" s="26">
        <v>223.5</v>
      </c>
      <c r="AL13" s="26">
        <v>232.64</v>
      </c>
      <c r="AM13" s="26">
        <v>356.27</v>
      </c>
      <c r="AN13" s="26">
        <v>118.15</v>
      </c>
      <c r="AO13" s="26">
        <v>70.040000000000006</v>
      </c>
      <c r="AP13" s="26">
        <v>140.07</v>
      </c>
      <c r="AQ13" s="26">
        <v>52.98</v>
      </c>
      <c r="AR13" s="26">
        <v>253.34</v>
      </c>
      <c r="AS13" s="26">
        <v>157.12</v>
      </c>
      <c r="AT13" s="26">
        <v>219.24</v>
      </c>
      <c r="AU13" s="26">
        <v>180.87</v>
      </c>
      <c r="AV13" s="26">
        <v>95</v>
      </c>
      <c r="AW13" s="26">
        <v>168.08</v>
      </c>
      <c r="AX13" s="26">
        <v>1405.57</v>
      </c>
      <c r="AY13" s="26">
        <v>0</v>
      </c>
      <c r="AZ13" s="26">
        <v>457.97</v>
      </c>
      <c r="BA13" s="26">
        <v>199.14</v>
      </c>
      <c r="BB13" s="26">
        <v>132.15</v>
      </c>
      <c r="BC13" s="26">
        <v>104.75</v>
      </c>
      <c r="BD13" s="26">
        <v>0</v>
      </c>
      <c r="BE13" s="26">
        <v>0</v>
      </c>
      <c r="BF13" s="26">
        <v>0</v>
      </c>
      <c r="BG13" s="26">
        <v>0</v>
      </c>
      <c r="BH13" s="26">
        <v>0</v>
      </c>
      <c r="BI13" s="26">
        <v>0</v>
      </c>
      <c r="BJ13" s="26">
        <v>0</v>
      </c>
      <c r="BK13" s="26">
        <v>0.06</v>
      </c>
      <c r="BL13" s="26">
        <v>0</v>
      </c>
      <c r="BM13" s="26">
        <v>0.01</v>
      </c>
      <c r="BN13" s="26">
        <v>0</v>
      </c>
      <c r="BO13" s="26">
        <v>0</v>
      </c>
      <c r="BP13" s="26">
        <v>0</v>
      </c>
      <c r="BQ13" s="26">
        <v>0</v>
      </c>
      <c r="BR13" s="26">
        <v>0.01</v>
      </c>
      <c r="BS13" s="26">
        <v>0.05</v>
      </c>
      <c r="BT13" s="26">
        <v>0</v>
      </c>
      <c r="BU13" s="26">
        <v>0</v>
      </c>
      <c r="BV13" s="26">
        <v>0.19</v>
      </c>
      <c r="BW13" s="26">
        <v>0.01</v>
      </c>
      <c r="BX13" s="26">
        <v>0</v>
      </c>
      <c r="BY13" s="26">
        <v>0</v>
      </c>
      <c r="BZ13" s="26">
        <v>0</v>
      </c>
      <c r="CA13" s="26">
        <v>0</v>
      </c>
      <c r="CB13" s="26">
        <v>27.37</v>
      </c>
      <c r="CC13" s="27"/>
      <c r="CD13" s="27"/>
      <c r="CE13" s="26">
        <v>0</v>
      </c>
      <c r="CG13" s="26">
        <v>0</v>
      </c>
      <c r="CH13" s="26">
        <v>0</v>
      </c>
      <c r="CI13" s="26">
        <v>0</v>
      </c>
      <c r="CJ13" s="26">
        <v>1425</v>
      </c>
      <c r="CK13" s="26">
        <v>549</v>
      </c>
      <c r="CL13" s="26">
        <v>987</v>
      </c>
      <c r="CM13" s="26">
        <v>11.4</v>
      </c>
      <c r="CN13" s="26">
        <v>11.4</v>
      </c>
      <c r="CO13" s="26">
        <v>11.4</v>
      </c>
    </row>
    <row r="14" spans="1:93" s="26" customFormat="1" x14ac:dyDescent="0.25">
      <c r="A14" s="23" t="str">
        <f>"-"</f>
        <v>-</v>
      </c>
      <c r="B14" s="24" t="s">
        <v>101</v>
      </c>
      <c r="C14" s="25" t="str">
        <f>"20"</f>
        <v>20</v>
      </c>
      <c r="D14" s="25">
        <v>1.5</v>
      </c>
      <c r="E14" s="25">
        <v>0</v>
      </c>
      <c r="F14" s="25">
        <v>1.96</v>
      </c>
      <c r="G14" s="25">
        <v>0</v>
      </c>
      <c r="H14" s="25">
        <v>15.34</v>
      </c>
      <c r="I14" s="25">
        <v>84.452000000000012</v>
      </c>
      <c r="J14" s="25">
        <v>0.42</v>
      </c>
      <c r="K14" s="25">
        <v>0</v>
      </c>
      <c r="L14" s="25">
        <v>0</v>
      </c>
      <c r="M14" s="25">
        <v>0</v>
      </c>
      <c r="N14" s="25">
        <v>4.72</v>
      </c>
      <c r="O14" s="25">
        <v>10.16</v>
      </c>
      <c r="P14" s="25">
        <v>0.46</v>
      </c>
      <c r="Q14" s="25">
        <v>0</v>
      </c>
      <c r="R14" s="25">
        <v>0</v>
      </c>
      <c r="S14" s="25">
        <v>0.1</v>
      </c>
      <c r="T14" s="25">
        <v>0.2</v>
      </c>
      <c r="U14" s="25">
        <v>66</v>
      </c>
      <c r="V14" s="25">
        <v>22</v>
      </c>
      <c r="W14" s="25">
        <v>5.8</v>
      </c>
      <c r="X14" s="25">
        <v>4</v>
      </c>
      <c r="Y14" s="25">
        <v>18</v>
      </c>
      <c r="Z14" s="25">
        <v>0.42</v>
      </c>
      <c r="AA14" s="25">
        <v>2</v>
      </c>
      <c r="AB14" s="25">
        <v>1.6</v>
      </c>
      <c r="AC14" s="25">
        <v>2.2000000000000002</v>
      </c>
      <c r="AD14" s="25">
        <v>0.7</v>
      </c>
      <c r="AE14" s="25">
        <v>0.02</v>
      </c>
      <c r="AF14" s="25">
        <v>0.01</v>
      </c>
      <c r="AG14" s="25">
        <v>0.14000000000000001</v>
      </c>
      <c r="AH14" s="25">
        <v>0.38</v>
      </c>
      <c r="AI14" s="25">
        <v>0</v>
      </c>
      <c r="AJ14" s="26">
        <v>0</v>
      </c>
      <c r="AK14" s="26">
        <v>249.4</v>
      </c>
      <c r="AL14" s="26">
        <v>185.2</v>
      </c>
      <c r="AM14" s="26">
        <v>318.8</v>
      </c>
      <c r="AN14" s="26">
        <v>286.60000000000002</v>
      </c>
      <c r="AO14" s="26">
        <v>87.6</v>
      </c>
      <c r="AP14" s="26">
        <v>162.4</v>
      </c>
      <c r="AQ14" s="26">
        <v>47.6</v>
      </c>
      <c r="AR14" s="26">
        <v>185.6</v>
      </c>
      <c r="AS14" s="26">
        <v>0</v>
      </c>
      <c r="AT14" s="26">
        <v>0</v>
      </c>
      <c r="AU14" s="26">
        <v>0</v>
      </c>
      <c r="AV14" s="26">
        <v>87.8</v>
      </c>
      <c r="AW14" s="26">
        <v>0</v>
      </c>
      <c r="AX14" s="26">
        <v>0</v>
      </c>
      <c r="AY14" s="26">
        <v>0</v>
      </c>
      <c r="AZ14" s="26">
        <v>0</v>
      </c>
      <c r="BA14" s="26">
        <v>0</v>
      </c>
      <c r="BB14" s="26">
        <v>0</v>
      </c>
      <c r="BC14" s="26">
        <v>0</v>
      </c>
      <c r="BD14" s="26">
        <v>0</v>
      </c>
      <c r="BE14" s="26">
        <v>0</v>
      </c>
      <c r="BF14" s="26">
        <v>0</v>
      </c>
      <c r="BG14" s="26">
        <v>0</v>
      </c>
      <c r="BH14" s="26">
        <v>0</v>
      </c>
      <c r="BI14" s="26">
        <v>0</v>
      </c>
      <c r="BJ14" s="26">
        <v>0</v>
      </c>
      <c r="BK14" s="26">
        <v>0</v>
      </c>
      <c r="BL14" s="26">
        <v>0</v>
      </c>
      <c r="BM14" s="26">
        <v>0</v>
      </c>
      <c r="BN14" s="26">
        <v>0</v>
      </c>
      <c r="BO14" s="26">
        <v>0</v>
      </c>
      <c r="BP14" s="26">
        <v>0</v>
      </c>
      <c r="BQ14" s="26">
        <v>0</v>
      </c>
      <c r="BR14" s="26">
        <v>0</v>
      </c>
      <c r="BS14" s="26">
        <v>0</v>
      </c>
      <c r="BT14" s="26">
        <v>0</v>
      </c>
      <c r="BU14" s="26">
        <v>0</v>
      </c>
      <c r="BV14" s="26">
        <v>0</v>
      </c>
      <c r="BW14" s="26">
        <v>0</v>
      </c>
      <c r="BX14" s="26">
        <v>0</v>
      </c>
      <c r="BY14" s="26">
        <v>0</v>
      </c>
      <c r="BZ14" s="26">
        <v>0</v>
      </c>
      <c r="CA14" s="26">
        <v>0</v>
      </c>
      <c r="CB14" s="26">
        <v>0.9</v>
      </c>
      <c r="CC14" s="27"/>
      <c r="CD14" s="27"/>
      <c r="CE14" s="26">
        <v>2.27</v>
      </c>
      <c r="CG14" s="26">
        <v>1.26</v>
      </c>
      <c r="CH14" s="26">
        <v>1.26</v>
      </c>
      <c r="CI14" s="26">
        <v>1.26</v>
      </c>
      <c r="CJ14" s="26">
        <v>648</v>
      </c>
      <c r="CK14" s="26">
        <v>414</v>
      </c>
      <c r="CL14" s="26">
        <v>531</v>
      </c>
      <c r="CM14" s="26">
        <v>6.16</v>
      </c>
      <c r="CN14" s="26">
        <v>6.16</v>
      </c>
      <c r="CO14" s="26">
        <v>6.16</v>
      </c>
    </row>
    <row r="15" spans="1:93" s="26" customFormat="1" x14ac:dyDescent="0.25">
      <c r="A15" s="23" t="str">
        <f>"27/10"</f>
        <v>27/10</v>
      </c>
      <c r="B15" s="24" t="s">
        <v>102</v>
      </c>
      <c r="C15" s="25" t="str">
        <f>"200"</f>
        <v>200</v>
      </c>
      <c r="D15" s="25">
        <v>0.2</v>
      </c>
      <c r="E15" s="25">
        <v>0</v>
      </c>
      <c r="F15" s="25">
        <v>0.05</v>
      </c>
      <c r="G15" s="25">
        <v>0.05</v>
      </c>
      <c r="H15" s="25">
        <v>5.03</v>
      </c>
      <c r="I15" s="25">
        <v>20.17454</v>
      </c>
      <c r="J15" s="25">
        <v>0</v>
      </c>
      <c r="K15" s="25">
        <v>0</v>
      </c>
      <c r="L15" s="25">
        <v>0</v>
      </c>
      <c r="M15" s="25">
        <v>0</v>
      </c>
      <c r="N15" s="25">
        <v>4.93</v>
      </c>
      <c r="O15" s="25">
        <v>0</v>
      </c>
      <c r="P15" s="25">
        <v>0.1</v>
      </c>
      <c r="Q15" s="25">
        <v>0</v>
      </c>
      <c r="R15" s="25">
        <v>0</v>
      </c>
      <c r="S15" s="25">
        <v>0</v>
      </c>
      <c r="T15" s="25">
        <v>0.06</v>
      </c>
      <c r="U15" s="25">
        <v>0.05</v>
      </c>
      <c r="V15" s="25">
        <v>0.15</v>
      </c>
      <c r="W15" s="25">
        <v>0.15</v>
      </c>
      <c r="X15" s="25">
        <v>0</v>
      </c>
      <c r="Y15" s="25">
        <v>0</v>
      </c>
      <c r="Z15" s="25">
        <v>0.01</v>
      </c>
      <c r="AA15" s="25">
        <v>0</v>
      </c>
      <c r="AB15" s="25">
        <v>0</v>
      </c>
      <c r="AC15" s="25">
        <v>0</v>
      </c>
      <c r="AD15" s="25">
        <v>0</v>
      </c>
      <c r="AE15" s="25">
        <v>0</v>
      </c>
      <c r="AF15" s="25">
        <v>0</v>
      </c>
      <c r="AG15" s="25">
        <v>0</v>
      </c>
      <c r="AH15" s="25">
        <v>0</v>
      </c>
      <c r="AI15" s="25">
        <v>0</v>
      </c>
      <c r="AJ15" s="26">
        <v>0</v>
      </c>
      <c r="AK15" s="26">
        <v>0</v>
      </c>
      <c r="AL15" s="26">
        <v>0</v>
      </c>
      <c r="AM15" s="26">
        <v>0</v>
      </c>
      <c r="AN15" s="26">
        <v>0</v>
      </c>
      <c r="AO15" s="26">
        <v>0</v>
      </c>
      <c r="AP15" s="26">
        <v>0</v>
      </c>
      <c r="AQ15" s="26">
        <v>0</v>
      </c>
      <c r="AR15" s="26">
        <v>0</v>
      </c>
      <c r="AS15" s="26">
        <v>0</v>
      </c>
      <c r="AT15" s="26">
        <v>0</v>
      </c>
      <c r="AU15" s="26">
        <v>0</v>
      </c>
      <c r="AV15" s="26">
        <v>0</v>
      </c>
      <c r="AW15" s="26">
        <v>0</v>
      </c>
      <c r="AX15" s="26">
        <v>0</v>
      </c>
      <c r="AY15" s="26">
        <v>0</v>
      </c>
      <c r="AZ15" s="26">
        <v>0</v>
      </c>
      <c r="BA15" s="26">
        <v>0</v>
      </c>
      <c r="BB15" s="26">
        <v>0</v>
      </c>
      <c r="BC15" s="26">
        <v>0</v>
      </c>
      <c r="BD15" s="26">
        <v>0</v>
      </c>
      <c r="BE15" s="26">
        <v>0</v>
      </c>
      <c r="BF15" s="26">
        <v>0</v>
      </c>
      <c r="BG15" s="26">
        <v>0</v>
      </c>
      <c r="BH15" s="26">
        <v>0</v>
      </c>
      <c r="BI15" s="26">
        <v>0</v>
      </c>
      <c r="BJ15" s="26">
        <v>0</v>
      </c>
      <c r="BK15" s="26">
        <v>0</v>
      </c>
      <c r="BL15" s="26">
        <v>0</v>
      </c>
      <c r="BM15" s="26">
        <v>0</v>
      </c>
      <c r="BN15" s="26">
        <v>0</v>
      </c>
      <c r="BO15" s="26">
        <v>0</v>
      </c>
      <c r="BP15" s="26">
        <v>0</v>
      </c>
      <c r="BQ15" s="26">
        <v>0</v>
      </c>
      <c r="BR15" s="26">
        <v>0</v>
      </c>
      <c r="BS15" s="26">
        <v>0</v>
      </c>
      <c r="BT15" s="26">
        <v>0</v>
      </c>
      <c r="BU15" s="26">
        <v>0</v>
      </c>
      <c r="BV15" s="26">
        <v>0</v>
      </c>
      <c r="BW15" s="26">
        <v>0</v>
      </c>
      <c r="BX15" s="26">
        <v>0</v>
      </c>
      <c r="BY15" s="26">
        <v>0</v>
      </c>
      <c r="BZ15" s="26">
        <v>0</v>
      </c>
      <c r="CA15" s="26">
        <v>0</v>
      </c>
      <c r="CB15" s="26">
        <v>200.09</v>
      </c>
      <c r="CC15" s="27"/>
      <c r="CD15" s="27"/>
      <c r="CE15" s="26">
        <v>0</v>
      </c>
      <c r="CG15" s="26">
        <v>4.0999999999999996</v>
      </c>
      <c r="CH15" s="26">
        <v>4.0999999999999996</v>
      </c>
      <c r="CI15" s="26">
        <v>4.0999999999999996</v>
      </c>
      <c r="CJ15" s="26">
        <v>442.5</v>
      </c>
      <c r="CK15" s="26">
        <v>174</v>
      </c>
      <c r="CL15" s="26">
        <v>308.25</v>
      </c>
      <c r="CM15" s="26">
        <v>44.01</v>
      </c>
      <c r="CN15" s="26">
        <v>26.01</v>
      </c>
      <c r="CO15" s="26">
        <v>35.01</v>
      </c>
    </row>
    <row r="16" spans="1:93" s="15" customFormat="1" ht="31.5" x14ac:dyDescent="0.25">
      <c r="A16" s="19" t="str">
        <f>"15/4"</f>
        <v>15/4</v>
      </c>
      <c r="B16" s="20" t="s">
        <v>103</v>
      </c>
      <c r="C16" s="21" t="str">
        <f>"180"</f>
        <v>180</v>
      </c>
      <c r="D16" s="21">
        <v>5.37</v>
      </c>
      <c r="E16" s="21">
        <v>2.12</v>
      </c>
      <c r="F16" s="21">
        <v>4.29</v>
      </c>
      <c r="G16" s="21">
        <v>0.47</v>
      </c>
      <c r="H16" s="21">
        <v>30.37</v>
      </c>
      <c r="I16" s="21">
        <v>177.25160879999999</v>
      </c>
      <c r="J16" s="21">
        <v>3.06</v>
      </c>
      <c r="K16" s="21">
        <v>0.08</v>
      </c>
      <c r="L16" s="21">
        <v>0</v>
      </c>
      <c r="M16" s="21">
        <v>0</v>
      </c>
      <c r="N16" s="21">
        <v>6.82</v>
      </c>
      <c r="O16" s="21">
        <v>20.9</v>
      </c>
      <c r="P16" s="21">
        <v>2.65</v>
      </c>
      <c r="Q16" s="21">
        <v>0</v>
      </c>
      <c r="R16" s="21">
        <v>0</v>
      </c>
      <c r="S16" s="21">
        <v>7.0000000000000007E-2</v>
      </c>
      <c r="T16" s="21">
        <v>1.44</v>
      </c>
      <c r="U16" s="21">
        <v>216.17</v>
      </c>
      <c r="V16" s="21">
        <v>158.53</v>
      </c>
      <c r="W16" s="21">
        <v>103.69</v>
      </c>
      <c r="X16" s="21">
        <v>24.52</v>
      </c>
      <c r="Y16" s="21">
        <v>165.04</v>
      </c>
      <c r="Z16" s="21">
        <v>0.65</v>
      </c>
      <c r="AA16" s="21">
        <v>17.28</v>
      </c>
      <c r="AB16" s="21">
        <v>14.4</v>
      </c>
      <c r="AC16" s="21">
        <v>32.04</v>
      </c>
      <c r="AD16" s="21">
        <v>0.57999999999999996</v>
      </c>
      <c r="AE16" s="21">
        <v>0.09</v>
      </c>
      <c r="AF16" s="21">
        <v>0.11</v>
      </c>
      <c r="AG16" s="21">
        <v>0.84</v>
      </c>
      <c r="AH16" s="21">
        <v>2.2799999999999998</v>
      </c>
      <c r="AI16" s="21">
        <v>0.37</v>
      </c>
      <c r="AJ16" s="15">
        <v>0</v>
      </c>
      <c r="AK16" s="15">
        <v>163.85</v>
      </c>
      <c r="AL16" s="15">
        <v>158.74</v>
      </c>
      <c r="AM16" s="15">
        <v>175.16</v>
      </c>
      <c r="AN16" s="15">
        <v>119.96</v>
      </c>
      <c r="AO16" s="15">
        <v>54.72</v>
      </c>
      <c r="AP16" s="15">
        <v>86.19</v>
      </c>
      <c r="AQ16" s="15">
        <v>42.06</v>
      </c>
      <c r="AR16" s="15">
        <v>177.39</v>
      </c>
      <c r="AS16" s="15">
        <v>138.27000000000001</v>
      </c>
      <c r="AT16" s="15">
        <v>166.7</v>
      </c>
      <c r="AU16" s="15">
        <v>216.81</v>
      </c>
      <c r="AV16" s="15">
        <v>79.02</v>
      </c>
      <c r="AW16" s="15">
        <v>139.56</v>
      </c>
      <c r="AX16" s="15">
        <v>815.27</v>
      </c>
      <c r="AY16" s="15">
        <v>0</v>
      </c>
      <c r="AZ16" s="15">
        <v>444.93</v>
      </c>
      <c r="BA16" s="15">
        <v>133.80000000000001</v>
      </c>
      <c r="BB16" s="15">
        <v>102.94</v>
      </c>
      <c r="BC16" s="15">
        <v>68.02</v>
      </c>
      <c r="BD16" s="15">
        <v>0.09</v>
      </c>
      <c r="BE16" s="15">
        <v>0.04</v>
      </c>
      <c r="BF16" s="15">
        <v>0.02</v>
      </c>
      <c r="BG16" s="15">
        <v>0.05</v>
      </c>
      <c r="BH16" s="15">
        <v>0.05</v>
      </c>
      <c r="BI16" s="15">
        <v>0.25</v>
      </c>
      <c r="BJ16" s="15">
        <v>0</v>
      </c>
      <c r="BK16" s="15">
        <v>0.7</v>
      </c>
      <c r="BL16" s="15">
        <v>0</v>
      </c>
      <c r="BM16" s="15">
        <v>0.22</v>
      </c>
      <c r="BN16" s="15">
        <v>0</v>
      </c>
      <c r="BO16" s="15">
        <v>0</v>
      </c>
      <c r="BP16" s="15">
        <v>0</v>
      </c>
      <c r="BQ16" s="15">
        <v>0.05</v>
      </c>
      <c r="BR16" s="15">
        <v>7.0000000000000007E-2</v>
      </c>
      <c r="BS16" s="15">
        <v>0.56999999999999995</v>
      </c>
      <c r="BT16" s="15">
        <v>0</v>
      </c>
      <c r="BU16" s="15">
        <v>0</v>
      </c>
      <c r="BV16" s="15">
        <v>0.03</v>
      </c>
      <c r="BW16" s="15">
        <v>0</v>
      </c>
      <c r="BX16" s="15">
        <v>0</v>
      </c>
      <c r="BY16" s="15">
        <v>0</v>
      </c>
      <c r="BZ16" s="15">
        <v>0</v>
      </c>
      <c r="CA16" s="15">
        <v>0</v>
      </c>
      <c r="CB16" s="15">
        <v>160.02000000000001</v>
      </c>
      <c r="CC16" s="22"/>
      <c r="CD16" s="22"/>
      <c r="CE16" s="15">
        <v>19.68</v>
      </c>
      <c r="CG16" s="15">
        <v>34.24</v>
      </c>
      <c r="CH16" s="15">
        <v>14.52</v>
      </c>
      <c r="CI16" s="15">
        <v>24.38</v>
      </c>
      <c r="CJ16" s="15">
        <v>2147.67</v>
      </c>
      <c r="CK16" s="15">
        <v>982.95</v>
      </c>
      <c r="CL16" s="15">
        <v>1565.31</v>
      </c>
      <c r="CM16" s="15">
        <v>45.21</v>
      </c>
      <c r="CN16" s="15">
        <v>23.88</v>
      </c>
      <c r="CO16" s="15">
        <v>34.54</v>
      </c>
    </row>
    <row r="17" spans="1:93" s="16" customFormat="1" x14ac:dyDescent="0.25">
      <c r="A17" s="28"/>
      <c r="B17" s="29" t="s">
        <v>104</v>
      </c>
      <c r="C17" s="30">
        <v>470</v>
      </c>
      <c r="D17" s="30">
        <v>11.7</v>
      </c>
      <c r="E17" s="30">
        <v>2.12</v>
      </c>
      <c r="F17" s="30">
        <v>6.76</v>
      </c>
      <c r="G17" s="30">
        <v>0.98</v>
      </c>
      <c r="H17" s="30">
        <v>83.58</v>
      </c>
      <c r="I17" s="30">
        <v>438.61</v>
      </c>
      <c r="J17" s="30">
        <v>3.48</v>
      </c>
      <c r="K17" s="30">
        <v>0.08</v>
      </c>
      <c r="L17" s="30">
        <v>0</v>
      </c>
      <c r="M17" s="30">
        <v>0</v>
      </c>
      <c r="N17" s="30">
        <v>17.239999999999998</v>
      </c>
      <c r="O17" s="30">
        <v>62.98</v>
      </c>
      <c r="P17" s="30">
        <v>3.36</v>
      </c>
      <c r="Q17" s="30">
        <v>0</v>
      </c>
      <c r="R17" s="30">
        <v>0</v>
      </c>
      <c r="S17" s="30">
        <v>0.17</v>
      </c>
      <c r="T17" s="30">
        <v>2.96</v>
      </c>
      <c r="U17" s="30">
        <v>282.22000000000003</v>
      </c>
      <c r="V17" s="30">
        <v>180.68</v>
      </c>
      <c r="W17" s="30">
        <v>109.63</v>
      </c>
      <c r="X17" s="30">
        <v>28.52</v>
      </c>
      <c r="Y17" s="30">
        <v>183.04</v>
      </c>
      <c r="Z17" s="30">
        <v>1.0900000000000001</v>
      </c>
      <c r="AA17" s="30">
        <v>19.28</v>
      </c>
      <c r="AB17" s="30">
        <v>16</v>
      </c>
      <c r="AC17" s="30">
        <v>34.24</v>
      </c>
      <c r="AD17" s="30">
        <v>1.28</v>
      </c>
      <c r="AE17" s="30">
        <v>0.11</v>
      </c>
      <c r="AF17" s="30">
        <v>0.12</v>
      </c>
      <c r="AG17" s="30">
        <v>0.98</v>
      </c>
      <c r="AH17" s="30">
        <v>2.66</v>
      </c>
      <c r="AI17" s="30">
        <v>0.37</v>
      </c>
      <c r="AJ17" s="16">
        <v>0</v>
      </c>
      <c r="AK17" s="16">
        <v>636.76</v>
      </c>
      <c r="AL17" s="16">
        <v>576.58000000000004</v>
      </c>
      <c r="AM17" s="16">
        <v>850.22</v>
      </c>
      <c r="AN17" s="16">
        <v>524.71</v>
      </c>
      <c r="AO17" s="16">
        <v>212.35</v>
      </c>
      <c r="AP17" s="16">
        <v>388.66</v>
      </c>
      <c r="AQ17" s="16">
        <v>142.65</v>
      </c>
      <c r="AR17" s="16">
        <v>616.33000000000004</v>
      </c>
      <c r="AS17" s="16">
        <v>295.39</v>
      </c>
      <c r="AT17" s="16">
        <v>385.94</v>
      </c>
      <c r="AU17" s="16">
        <v>397.69</v>
      </c>
      <c r="AV17" s="16">
        <v>261.82</v>
      </c>
      <c r="AW17" s="16">
        <v>307.64</v>
      </c>
      <c r="AX17" s="16">
        <v>2220.85</v>
      </c>
      <c r="AY17" s="16">
        <v>0</v>
      </c>
      <c r="AZ17" s="16">
        <v>902.9</v>
      </c>
      <c r="BA17" s="16">
        <v>332.95</v>
      </c>
      <c r="BB17" s="16">
        <v>235.09</v>
      </c>
      <c r="BC17" s="16">
        <v>172.77</v>
      </c>
      <c r="BD17" s="16">
        <v>0.09</v>
      </c>
      <c r="BE17" s="16">
        <v>0.04</v>
      </c>
      <c r="BF17" s="16">
        <v>0.02</v>
      </c>
      <c r="BG17" s="16">
        <v>0.05</v>
      </c>
      <c r="BH17" s="16">
        <v>0.05</v>
      </c>
      <c r="BI17" s="16">
        <v>0.25</v>
      </c>
      <c r="BJ17" s="16">
        <v>0</v>
      </c>
      <c r="BK17" s="16">
        <v>0.76</v>
      </c>
      <c r="BL17" s="16">
        <v>0</v>
      </c>
      <c r="BM17" s="16">
        <v>0.22</v>
      </c>
      <c r="BN17" s="16">
        <v>0</v>
      </c>
      <c r="BO17" s="16">
        <v>0</v>
      </c>
      <c r="BP17" s="16">
        <v>0</v>
      </c>
      <c r="BQ17" s="16">
        <v>0.05</v>
      </c>
      <c r="BR17" s="16">
        <v>0.08</v>
      </c>
      <c r="BS17" s="16">
        <v>0.62</v>
      </c>
      <c r="BT17" s="16">
        <v>0</v>
      </c>
      <c r="BU17" s="16">
        <v>0</v>
      </c>
      <c r="BV17" s="16">
        <v>0.23</v>
      </c>
      <c r="BW17" s="16">
        <v>0.01</v>
      </c>
      <c r="BX17" s="16">
        <v>0</v>
      </c>
      <c r="BY17" s="16">
        <v>0</v>
      </c>
      <c r="BZ17" s="16">
        <v>0</v>
      </c>
      <c r="CA17" s="16">
        <v>0</v>
      </c>
      <c r="CB17" s="16">
        <v>388.38</v>
      </c>
      <c r="CC17" s="13"/>
      <c r="CD17" s="13" t="e">
        <f>$I$17/#REF!*100</f>
        <v>#REF!</v>
      </c>
      <c r="CE17" s="16">
        <v>21.95</v>
      </c>
      <c r="CG17" s="16">
        <v>39.590000000000003</v>
      </c>
      <c r="CH17" s="16">
        <v>19.87</v>
      </c>
      <c r="CI17" s="16">
        <v>29.73</v>
      </c>
      <c r="CJ17" s="16">
        <v>4663.17</v>
      </c>
      <c r="CK17" s="16">
        <v>2119.9499999999998</v>
      </c>
      <c r="CL17" s="16">
        <v>3391.56</v>
      </c>
      <c r="CM17" s="16">
        <v>106.78</v>
      </c>
      <c r="CN17" s="16">
        <v>67.45</v>
      </c>
      <c r="CO17" s="16">
        <v>87.11</v>
      </c>
    </row>
    <row r="18" spans="1:93" x14ac:dyDescent="0.25">
      <c r="B18" s="32" t="s">
        <v>120</v>
      </c>
    </row>
    <row r="19" spans="1:93" x14ac:dyDescent="0.25">
      <c r="B19" s="18" t="s">
        <v>99</v>
      </c>
    </row>
    <row r="20" spans="1:93" s="26" customFormat="1" x14ac:dyDescent="0.25">
      <c r="A20" s="23" t="str">
        <f>"-"</f>
        <v>-</v>
      </c>
      <c r="B20" s="24" t="s">
        <v>100</v>
      </c>
      <c r="C20" s="25" t="str">
        <f>"70"</f>
        <v>70</v>
      </c>
      <c r="D20" s="25">
        <v>4.63</v>
      </c>
      <c r="E20" s="25">
        <v>0</v>
      </c>
      <c r="F20" s="25">
        <v>0.46</v>
      </c>
      <c r="G20" s="25">
        <v>0.46</v>
      </c>
      <c r="H20" s="25">
        <v>32.83</v>
      </c>
      <c r="I20" s="25">
        <v>156.73069999999998</v>
      </c>
      <c r="J20" s="25">
        <v>0</v>
      </c>
      <c r="K20" s="25">
        <v>0</v>
      </c>
      <c r="L20" s="25">
        <v>0</v>
      </c>
      <c r="M20" s="25">
        <v>0</v>
      </c>
      <c r="N20" s="25">
        <v>0.77</v>
      </c>
      <c r="O20" s="25">
        <v>31.92</v>
      </c>
      <c r="P20" s="25">
        <v>0.14000000000000001</v>
      </c>
      <c r="Q20" s="25">
        <v>0</v>
      </c>
      <c r="R20" s="25">
        <v>0</v>
      </c>
      <c r="S20" s="25">
        <v>0</v>
      </c>
      <c r="T20" s="25">
        <v>1.26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  <c r="AD20" s="25">
        <v>0</v>
      </c>
      <c r="AE20" s="25">
        <v>0</v>
      </c>
      <c r="AF20" s="25">
        <v>0</v>
      </c>
      <c r="AG20" s="25">
        <v>0</v>
      </c>
      <c r="AH20" s="25">
        <v>0</v>
      </c>
      <c r="AI20" s="25">
        <v>0</v>
      </c>
      <c r="AJ20" s="26">
        <v>0</v>
      </c>
      <c r="AK20" s="26">
        <v>223.5</v>
      </c>
      <c r="AL20" s="26">
        <v>232.64</v>
      </c>
      <c r="AM20" s="26">
        <v>356.27</v>
      </c>
      <c r="AN20" s="26">
        <v>118.15</v>
      </c>
      <c r="AO20" s="26">
        <v>70.040000000000006</v>
      </c>
      <c r="AP20" s="26">
        <v>140.07</v>
      </c>
      <c r="AQ20" s="26">
        <v>52.98</v>
      </c>
      <c r="AR20" s="26">
        <v>253.34</v>
      </c>
      <c r="AS20" s="26">
        <v>157.12</v>
      </c>
      <c r="AT20" s="26">
        <v>219.24</v>
      </c>
      <c r="AU20" s="26">
        <v>180.87</v>
      </c>
      <c r="AV20" s="26">
        <v>95</v>
      </c>
      <c r="AW20" s="26">
        <v>168.08</v>
      </c>
      <c r="AX20" s="26">
        <v>1405.57</v>
      </c>
      <c r="AY20" s="26">
        <v>0</v>
      </c>
      <c r="AZ20" s="26">
        <v>457.97</v>
      </c>
      <c r="BA20" s="26">
        <v>199.14</v>
      </c>
      <c r="BB20" s="26">
        <v>132.15</v>
      </c>
      <c r="BC20" s="26">
        <v>104.75</v>
      </c>
      <c r="BD20" s="26">
        <v>0</v>
      </c>
      <c r="BE20" s="26">
        <v>0</v>
      </c>
      <c r="BF20" s="26">
        <v>0</v>
      </c>
      <c r="BG20" s="26">
        <v>0</v>
      </c>
      <c r="BH20" s="26">
        <v>0</v>
      </c>
      <c r="BI20" s="26">
        <v>0</v>
      </c>
      <c r="BJ20" s="26">
        <v>0</v>
      </c>
      <c r="BK20" s="26">
        <v>0.06</v>
      </c>
      <c r="BL20" s="26">
        <v>0</v>
      </c>
      <c r="BM20" s="26">
        <v>0.01</v>
      </c>
      <c r="BN20" s="26">
        <v>0</v>
      </c>
      <c r="BO20" s="26">
        <v>0</v>
      </c>
      <c r="BP20" s="26">
        <v>0</v>
      </c>
      <c r="BQ20" s="26">
        <v>0</v>
      </c>
      <c r="BR20" s="26">
        <v>0.01</v>
      </c>
      <c r="BS20" s="26">
        <v>0.05</v>
      </c>
      <c r="BT20" s="26">
        <v>0</v>
      </c>
      <c r="BU20" s="26">
        <v>0</v>
      </c>
      <c r="BV20" s="26">
        <v>0.19</v>
      </c>
      <c r="BW20" s="26">
        <v>0.01</v>
      </c>
      <c r="BX20" s="26">
        <v>0</v>
      </c>
      <c r="BY20" s="26">
        <v>0</v>
      </c>
      <c r="BZ20" s="26">
        <v>0</v>
      </c>
      <c r="CA20" s="26">
        <v>0</v>
      </c>
      <c r="CB20" s="26">
        <v>27.37</v>
      </c>
      <c r="CC20" s="27"/>
      <c r="CD20" s="27"/>
      <c r="CE20" s="26">
        <v>0</v>
      </c>
      <c r="CG20" s="26">
        <v>0</v>
      </c>
      <c r="CH20" s="26">
        <v>0</v>
      </c>
      <c r="CI20" s="26">
        <v>0</v>
      </c>
      <c r="CJ20" s="26">
        <v>1425</v>
      </c>
      <c r="CK20" s="26">
        <v>549</v>
      </c>
      <c r="CL20" s="26">
        <v>987</v>
      </c>
      <c r="CM20" s="26">
        <v>11.4</v>
      </c>
      <c r="CN20" s="26">
        <v>11.4</v>
      </c>
      <c r="CO20" s="26">
        <v>11.4</v>
      </c>
    </row>
    <row r="21" spans="1:93" s="26" customFormat="1" x14ac:dyDescent="0.25">
      <c r="A21" s="23" t="str">
        <f>""</f>
        <v/>
      </c>
      <c r="B21" s="24" t="s">
        <v>105</v>
      </c>
      <c r="C21" s="25" t="str">
        <f>"5"</f>
        <v>5</v>
      </c>
      <c r="D21" s="25">
        <v>0.04</v>
      </c>
      <c r="E21" s="25">
        <v>0.04</v>
      </c>
      <c r="F21" s="25">
        <v>3.63</v>
      </c>
      <c r="G21" s="25">
        <v>0</v>
      </c>
      <c r="H21" s="25">
        <v>7.0000000000000007E-2</v>
      </c>
      <c r="I21" s="25">
        <v>33.031999999999996</v>
      </c>
      <c r="J21" s="25">
        <v>2.36</v>
      </c>
      <c r="K21" s="25">
        <v>0.11</v>
      </c>
      <c r="L21" s="25">
        <v>0</v>
      </c>
      <c r="M21" s="25">
        <v>0</v>
      </c>
      <c r="N21" s="25">
        <v>7.0000000000000007E-2</v>
      </c>
      <c r="O21" s="25">
        <v>0</v>
      </c>
      <c r="P21" s="25">
        <v>0</v>
      </c>
      <c r="Q21" s="25">
        <v>0</v>
      </c>
      <c r="R21" s="25">
        <v>0</v>
      </c>
      <c r="S21" s="25">
        <v>0</v>
      </c>
      <c r="T21" s="25">
        <v>7.0000000000000007E-2</v>
      </c>
      <c r="U21" s="25">
        <v>0.75</v>
      </c>
      <c r="V21" s="25">
        <v>1.5</v>
      </c>
      <c r="W21" s="25">
        <v>1.2</v>
      </c>
      <c r="X21" s="25">
        <v>0</v>
      </c>
      <c r="Y21" s="25">
        <v>1.5</v>
      </c>
      <c r="Z21" s="25">
        <v>0.01</v>
      </c>
      <c r="AA21" s="25">
        <v>20</v>
      </c>
      <c r="AB21" s="25">
        <v>15</v>
      </c>
      <c r="AC21" s="25">
        <v>22.5</v>
      </c>
      <c r="AD21" s="25">
        <v>0.05</v>
      </c>
      <c r="AE21" s="25">
        <v>0</v>
      </c>
      <c r="AF21" s="25">
        <v>0.01</v>
      </c>
      <c r="AG21" s="25">
        <v>0.01</v>
      </c>
      <c r="AH21" s="25">
        <v>0.01</v>
      </c>
      <c r="AI21" s="25">
        <v>0</v>
      </c>
      <c r="AJ21" s="26">
        <v>0</v>
      </c>
      <c r="AK21" s="26">
        <v>2.1</v>
      </c>
      <c r="AL21" s="26">
        <v>2.0499999999999998</v>
      </c>
      <c r="AM21" s="26">
        <v>3.8</v>
      </c>
      <c r="AN21" s="26">
        <v>2.25</v>
      </c>
      <c r="AO21" s="26">
        <v>0.85</v>
      </c>
      <c r="AP21" s="26">
        <v>2.35</v>
      </c>
      <c r="AQ21" s="26">
        <v>2.15</v>
      </c>
      <c r="AR21" s="26">
        <v>2.1</v>
      </c>
      <c r="AS21" s="26">
        <v>1.8</v>
      </c>
      <c r="AT21" s="26">
        <v>1.3</v>
      </c>
      <c r="AU21" s="26">
        <v>2.85</v>
      </c>
      <c r="AV21" s="26">
        <v>1.75</v>
      </c>
      <c r="AW21" s="26">
        <v>1.2</v>
      </c>
      <c r="AX21" s="26">
        <v>7.1</v>
      </c>
      <c r="AY21" s="26">
        <v>0</v>
      </c>
      <c r="AZ21" s="26">
        <v>2.4</v>
      </c>
      <c r="BA21" s="26">
        <v>2.7</v>
      </c>
      <c r="BB21" s="26">
        <v>2.1</v>
      </c>
      <c r="BC21" s="26">
        <v>0.5</v>
      </c>
      <c r="BD21" s="26">
        <v>0.13</v>
      </c>
      <c r="BE21" s="26">
        <v>0.06</v>
      </c>
      <c r="BF21" s="26">
        <v>0.03</v>
      </c>
      <c r="BG21" s="26">
        <v>0.08</v>
      </c>
      <c r="BH21" s="26">
        <v>0.09</v>
      </c>
      <c r="BI21" s="26">
        <v>0.4</v>
      </c>
      <c r="BJ21" s="26">
        <v>0</v>
      </c>
      <c r="BK21" s="26">
        <v>1.1000000000000001</v>
      </c>
      <c r="BL21" s="26">
        <v>0</v>
      </c>
      <c r="BM21" s="26">
        <v>0.34</v>
      </c>
      <c r="BN21" s="26">
        <v>0</v>
      </c>
      <c r="BO21" s="26">
        <v>0</v>
      </c>
      <c r="BP21" s="26">
        <v>0</v>
      </c>
      <c r="BQ21" s="26">
        <v>0.08</v>
      </c>
      <c r="BR21" s="26">
        <v>0.12</v>
      </c>
      <c r="BS21" s="26">
        <v>0.9</v>
      </c>
      <c r="BT21" s="26">
        <v>0</v>
      </c>
      <c r="BU21" s="26">
        <v>0</v>
      </c>
      <c r="BV21" s="26">
        <v>0.05</v>
      </c>
      <c r="BW21" s="26">
        <v>0</v>
      </c>
      <c r="BX21" s="26">
        <v>0</v>
      </c>
      <c r="BY21" s="26">
        <v>0</v>
      </c>
      <c r="BZ21" s="26">
        <v>0</v>
      </c>
      <c r="CA21" s="26">
        <v>0</v>
      </c>
      <c r="CB21" s="26">
        <v>1.25</v>
      </c>
      <c r="CC21" s="27"/>
      <c r="CD21" s="27"/>
      <c r="CE21" s="26">
        <v>22.5</v>
      </c>
      <c r="CG21" s="26">
        <v>0.2</v>
      </c>
      <c r="CH21" s="26">
        <v>0.05</v>
      </c>
      <c r="CI21" s="26">
        <v>0.13</v>
      </c>
      <c r="CJ21" s="26">
        <v>10</v>
      </c>
      <c r="CK21" s="26">
        <v>4.0999999999999996</v>
      </c>
      <c r="CL21" s="26">
        <v>7.05</v>
      </c>
      <c r="CM21" s="26">
        <v>0.86</v>
      </c>
      <c r="CN21" s="26">
        <v>0.44</v>
      </c>
      <c r="CO21" s="26">
        <v>0.65</v>
      </c>
    </row>
    <row r="22" spans="1:93" s="26" customFormat="1" x14ac:dyDescent="0.25">
      <c r="A22" s="23" t="str">
        <f>"29/10"</f>
        <v>29/10</v>
      </c>
      <c r="B22" s="24" t="s">
        <v>106</v>
      </c>
      <c r="C22" s="25" t="str">
        <f>"200"</f>
        <v>200</v>
      </c>
      <c r="D22" s="25">
        <v>0.23</v>
      </c>
      <c r="E22" s="25">
        <v>0</v>
      </c>
      <c r="F22" s="25">
        <v>0.05</v>
      </c>
      <c r="G22" s="25">
        <v>0.05</v>
      </c>
      <c r="H22" s="25">
        <v>9.92</v>
      </c>
      <c r="I22" s="25">
        <v>39.591609756097526</v>
      </c>
      <c r="J22" s="25">
        <v>0</v>
      </c>
      <c r="K22" s="25">
        <v>0</v>
      </c>
      <c r="L22" s="25">
        <v>0</v>
      </c>
      <c r="M22" s="25">
        <v>0</v>
      </c>
      <c r="N22" s="25">
        <v>9.7200000000000006</v>
      </c>
      <c r="O22" s="25">
        <v>0</v>
      </c>
      <c r="P22" s="25">
        <v>0.19</v>
      </c>
      <c r="Q22" s="25">
        <v>0</v>
      </c>
      <c r="R22" s="25">
        <v>0</v>
      </c>
      <c r="S22" s="25">
        <v>0.28000000000000003</v>
      </c>
      <c r="T22" s="25">
        <v>0.09</v>
      </c>
      <c r="U22" s="25">
        <v>0.63</v>
      </c>
      <c r="V22" s="25">
        <v>8.16</v>
      </c>
      <c r="W22" s="25">
        <v>2.1800000000000002</v>
      </c>
      <c r="X22" s="25">
        <v>0.56000000000000005</v>
      </c>
      <c r="Y22" s="25">
        <v>1</v>
      </c>
      <c r="Z22" s="25">
        <v>0.06</v>
      </c>
      <c r="AA22" s="25">
        <v>0</v>
      </c>
      <c r="AB22" s="25">
        <v>0.44</v>
      </c>
      <c r="AC22" s="25">
        <v>0.1</v>
      </c>
      <c r="AD22" s="25">
        <v>0.01</v>
      </c>
      <c r="AE22" s="25">
        <v>0</v>
      </c>
      <c r="AF22" s="25">
        <v>0</v>
      </c>
      <c r="AG22" s="25">
        <v>0</v>
      </c>
      <c r="AH22" s="25">
        <v>0.01</v>
      </c>
      <c r="AI22" s="25">
        <v>0.78</v>
      </c>
      <c r="AJ22" s="26">
        <v>0</v>
      </c>
      <c r="AK22" s="26">
        <v>0.67</v>
      </c>
      <c r="AL22" s="26">
        <v>0.76</v>
      </c>
      <c r="AM22" s="26">
        <v>0.62</v>
      </c>
      <c r="AN22" s="26">
        <v>1.1499999999999999</v>
      </c>
      <c r="AO22" s="26">
        <v>0.28999999999999998</v>
      </c>
      <c r="AP22" s="26">
        <v>1.2</v>
      </c>
      <c r="AQ22" s="26">
        <v>0</v>
      </c>
      <c r="AR22" s="26">
        <v>1.53</v>
      </c>
      <c r="AS22" s="26">
        <v>0</v>
      </c>
      <c r="AT22" s="26">
        <v>0</v>
      </c>
      <c r="AU22" s="26">
        <v>0</v>
      </c>
      <c r="AV22" s="26">
        <v>0.86</v>
      </c>
      <c r="AW22" s="26">
        <v>0</v>
      </c>
      <c r="AX22" s="26">
        <v>0</v>
      </c>
      <c r="AY22" s="26">
        <v>0</v>
      </c>
      <c r="AZ22" s="26">
        <v>0</v>
      </c>
      <c r="BA22" s="26">
        <v>0</v>
      </c>
      <c r="BB22" s="26">
        <v>0</v>
      </c>
      <c r="BC22" s="26">
        <v>0</v>
      </c>
      <c r="BD22" s="26">
        <v>0</v>
      </c>
      <c r="BE22" s="26">
        <v>0</v>
      </c>
      <c r="BF22" s="26">
        <v>0</v>
      </c>
      <c r="BG22" s="26">
        <v>0</v>
      </c>
      <c r="BH22" s="26">
        <v>0</v>
      </c>
      <c r="BI22" s="26">
        <v>0</v>
      </c>
      <c r="BJ22" s="26">
        <v>0</v>
      </c>
      <c r="BK22" s="26">
        <v>0</v>
      </c>
      <c r="BL22" s="26">
        <v>0</v>
      </c>
      <c r="BM22" s="26">
        <v>0</v>
      </c>
      <c r="BN22" s="26">
        <v>0</v>
      </c>
      <c r="BO22" s="26">
        <v>0</v>
      </c>
      <c r="BP22" s="26">
        <v>0</v>
      </c>
      <c r="BQ22" s="26">
        <v>0</v>
      </c>
      <c r="BR22" s="26">
        <v>0</v>
      </c>
      <c r="BS22" s="26">
        <v>0</v>
      </c>
      <c r="BT22" s="26">
        <v>0</v>
      </c>
      <c r="BU22" s="26">
        <v>0</v>
      </c>
      <c r="BV22" s="26">
        <v>0</v>
      </c>
      <c r="BW22" s="26">
        <v>0</v>
      </c>
      <c r="BX22" s="26">
        <v>0</v>
      </c>
      <c r="BY22" s="26">
        <v>0</v>
      </c>
      <c r="BZ22" s="26">
        <v>0</v>
      </c>
      <c r="CA22" s="26">
        <v>0</v>
      </c>
      <c r="CB22" s="26">
        <v>199.5</v>
      </c>
      <c r="CC22" s="27"/>
      <c r="CD22" s="27"/>
      <c r="CE22" s="26">
        <v>7.0000000000000007E-2</v>
      </c>
      <c r="CG22" s="26">
        <v>3.85</v>
      </c>
      <c r="CH22" s="26">
        <v>3.72</v>
      </c>
      <c r="CI22" s="26">
        <v>3.79</v>
      </c>
      <c r="CJ22" s="26">
        <v>434.63</v>
      </c>
      <c r="CK22" s="26">
        <v>165.16</v>
      </c>
      <c r="CL22" s="26">
        <v>299.89999999999998</v>
      </c>
      <c r="CM22" s="26">
        <v>39.92</v>
      </c>
      <c r="CN22" s="26">
        <v>23.87</v>
      </c>
      <c r="CO22" s="26">
        <v>31.9</v>
      </c>
    </row>
    <row r="23" spans="1:93" s="15" customFormat="1" ht="31.5" x14ac:dyDescent="0.25">
      <c r="A23" s="19" t="str">
        <f>"11/4"</f>
        <v>11/4</v>
      </c>
      <c r="B23" s="20" t="s">
        <v>107</v>
      </c>
      <c r="C23" s="21" t="str">
        <f>"200"</f>
        <v>200</v>
      </c>
      <c r="D23" s="21">
        <v>6.54</v>
      </c>
      <c r="E23" s="21">
        <v>2.36</v>
      </c>
      <c r="F23" s="21">
        <v>6.11</v>
      </c>
      <c r="G23" s="21">
        <v>1.32</v>
      </c>
      <c r="H23" s="21">
        <v>32.630000000000003</v>
      </c>
      <c r="I23" s="21">
        <v>210.103106</v>
      </c>
      <c r="J23" s="21">
        <v>3.84</v>
      </c>
      <c r="K23" s="21">
        <v>0.11</v>
      </c>
      <c r="L23" s="21">
        <v>0</v>
      </c>
      <c r="M23" s="21">
        <v>0</v>
      </c>
      <c r="N23" s="21">
        <v>7.81</v>
      </c>
      <c r="O23" s="21">
        <v>23.51</v>
      </c>
      <c r="P23" s="21">
        <v>1.31</v>
      </c>
      <c r="Q23" s="21">
        <v>0</v>
      </c>
      <c r="R23" s="21">
        <v>0</v>
      </c>
      <c r="S23" s="21">
        <v>0.08</v>
      </c>
      <c r="T23" s="21">
        <v>1.57</v>
      </c>
      <c r="U23" s="21">
        <v>238.34</v>
      </c>
      <c r="V23" s="21">
        <v>178.52</v>
      </c>
      <c r="W23" s="21">
        <v>96.76</v>
      </c>
      <c r="X23" s="21">
        <v>38.72</v>
      </c>
      <c r="Y23" s="21">
        <v>145.36000000000001</v>
      </c>
      <c r="Z23" s="21">
        <v>1.04</v>
      </c>
      <c r="AA23" s="21">
        <v>21.6</v>
      </c>
      <c r="AB23" s="21">
        <v>24.8</v>
      </c>
      <c r="AC23" s="21">
        <v>41.3</v>
      </c>
      <c r="AD23" s="21">
        <v>0.17</v>
      </c>
      <c r="AE23" s="21">
        <v>0.14000000000000001</v>
      </c>
      <c r="AF23" s="21">
        <v>0.11</v>
      </c>
      <c r="AG23" s="21">
        <v>0.57999999999999996</v>
      </c>
      <c r="AH23" s="21">
        <v>2.4900000000000002</v>
      </c>
      <c r="AI23" s="21">
        <v>0.42</v>
      </c>
      <c r="AJ23" s="15">
        <v>0</v>
      </c>
      <c r="AK23" s="15">
        <v>178.69</v>
      </c>
      <c r="AL23" s="15">
        <v>163.61000000000001</v>
      </c>
      <c r="AM23" s="15">
        <v>580.36</v>
      </c>
      <c r="AN23" s="15">
        <v>110.4</v>
      </c>
      <c r="AO23" s="15">
        <v>112.1</v>
      </c>
      <c r="AP23" s="15">
        <v>152.61000000000001</v>
      </c>
      <c r="AQ23" s="15">
        <v>69.7</v>
      </c>
      <c r="AR23" s="15">
        <v>220.05</v>
      </c>
      <c r="AS23" s="15">
        <v>405.89</v>
      </c>
      <c r="AT23" s="15">
        <v>161.02000000000001</v>
      </c>
      <c r="AU23" s="15">
        <v>247.08</v>
      </c>
      <c r="AV23" s="15">
        <v>99.41</v>
      </c>
      <c r="AW23" s="15">
        <v>113.93</v>
      </c>
      <c r="AX23" s="15">
        <v>841.39</v>
      </c>
      <c r="AY23" s="15">
        <v>0</v>
      </c>
      <c r="AZ23" s="15">
        <v>306.82</v>
      </c>
      <c r="BA23" s="15">
        <v>265.74</v>
      </c>
      <c r="BB23" s="15">
        <v>156.13</v>
      </c>
      <c r="BC23" s="15">
        <v>68.150000000000006</v>
      </c>
      <c r="BD23" s="15">
        <v>0.12</v>
      </c>
      <c r="BE23" s="15">
        <v>0.05</v>
      </c>
      <c r="BF23" s="15">
        <v>0.03</v>
      </c>
      <c r="BG23" s="15">
        <v>7.0000000000000007E-2</v>
      </c>
      <c r="BH23" s="15">
        <v>0.08</v>
      </c>
      <c r="BI23" s="15">
        <v>0.35</v>
      </c>
      <c r="BJ23" s="15">
        <v>0</v>
      </c>
      <c r="BK23" s="15">
        <v>1.06</v>
      </c>
      <c r="BL23" s="15">
        <v>0</v>
      </c>
      <c r="BM23" s="15">
        <v>0.32</v>
      </c>
      <c r="BN23" s="15">
        <v>0.01</v>
      </c>
      <c r="BO23" s="15">
        <v>0</v>
      </c>
      <c r="BP23" s="15">
        <v>0</v>
      </c>
      <c r="BQ23" s="15">
        <v>7.0000000000000007E-2</v>
      </c>
      <c r="BR23" s="15">
        <v>0.11</v>
      </c>
      <c r="BS23" s="15">
        <v>0.98</v>
      </c>
      <c r="BT23" s="15">
        <v>0</v>
      </c>
      <c r="BU23" s="15">
        <v>0</v>
      </c>
      <c r="BV23" s="15">
        <v>0.78</v>
      </c>
      <c r="BW23" s="15">
        <v>0.01</v>
      </c>
      <c r="BX23" s="15">
        <v>0</v>
      </c>
      <c r="BY23" s="15">
        <v>0</v>
      </c>
      <c r="BZ23" s="15">
        <v>0</v>
      </c>
      <c r="CA23" s="15">
        <v>0</v>
      </c>
      <c r="CB23" s="15">
        <v>166.06</v>
      </c>
      <c r="CC23" s="22"/>
      <c r="CD23" s="22"/>
      <c r="CE23" s="15">
        <v>25.73</v>
      </c>
      <c r="CG23" s="15">
        <v>31.04</v>
      </c>
      <c r="CH23" s="15">
        <v>15.29</v>
      </c>
      <c r="CI23" s="15">
        <v>23.16</v>
      </c>
      <c r="CJ23" s="15">
        <v>2125.67</v>
      </c>
      <c r="CK23" s="15">
        <v>973.93</v>
      </c>
      <c r="CL23" s="15">
        <v>1549.8</v>
      </c>
      <c r="CM23" s="15">
        <v>36.729999999999997</v>
      </c>
      <c r="CN23" s="15">
        <v>18.95</v>
      </c>
      <c r="CO23" s="15">
        <v>27.84</v>
      </c>
    </row>
    <row r="24" spans="1:93" s="16" customFormat="1" x14ac:dyDescent="0.25">
      <c r="A24" s="28"/>
      <c r="B24" s="29" t="s">
        <v>104</v>
      </c>
      <c r="C24" s="30">
        <v>475</v>
      </c>
      <c r="D24" s="30">
        <v>11.45</v>
      </c>
      <c r="E24" s="30">
        <v>2.4</v>
      </c>
      <c r="F24" s="30">
        <v>10.25</v>
      </c>
      <c r="G24" s="30">
        <v>1.83</v>
      </c>
      <c r="H24" s="30">
        <v>75.44</v>
      </c>
      <c r="I24" s="30">
        <v>439.46</v>
      </c>
      <c r="J24" s="30">
        <v>6.19</v>
      </c>
      <c r="K24" s="30">
        <v>0.22</v>
      </c>
      <c r="L24" s="30">
        <v>0</v>
      </c>
      <c r="M24" s="30">
        <v>0</v>
      </c>
      <c r="N24" s="30">
        <v>18.36</v>
      </c>
      <c r="O24" s="30">
        <v>55.43</v>
      </c>
      <c r="P24" s="30">
        <v>1.65</v>
      </c>
      <c r="Q24" s="30">
        <v>0</v>
      </c>
      <c r="R24" s="30">
        <v>0</v>
      </c>
      <c r="S24" s="30">
        <v>0.36</v>
      </c>
      <c r="T24" s="30">
        <v>2.99</v>
      </c>
      <c r="U24" s="30">
        <v>239.72</v>
      </c>
      <c r="V24" s="30">
        <v>188.18</v>
      </c>
      <c r="W24" s="30">
        <v>100.14</v>
      </c>
      <c r="X24" s="30">
        <v>39.28</v>
      </c>
      <c r="Y24" s="30">
        <v>147.85</v>
      </c>
      <c r="Z24" s="30">
        <v>1.1100000000000001</v>
      </c>
      <c r="AA24" s="30">
        <v>41.6</v>
      </c>
      <c r="AB24" s="30">
        <v>40.24</v>
      </c>
      <c r="AC24" s="30">
        <v>63.9</v>
      </c>
      <c r="AD24" s="30">
        <v>0.23</v>
      </c>
      <c r="AE24" s="30">
        <v>0.15</v>
      </c>
      <c r="AF24" s="30">
        <v>0.12</v>
      </c>
      <c r="AG24" s="30">
        <v>0.59</v>
      </c>
      <c r="AH24" s="30">
        <v>2.5099999999999998</v>
      </c>
      <c r="AI24" s="30">
        <v>1.2</v>
      </c>
      <c r="AJ24" s="16">
        <v>0</v>
      </c>
      <c r="AK24" s="16">
        <v>404.97</v>
      </c>
      <c r="AL24" s="16">
        <v>399.06</v>
      </c>
      <c r="AM24" s="16">
        <v>941.04</v>
      </c>
      <c r="AN24" s="16">
        <v>231.95</v>
      </c>
      <c r="AO24" s="16">
        <v>183.27</v>
      </c>
      <c r="AP24" s="16">
        <v>296.22000000000003</v>
      </c>
      <c r="AQ24" s="16">
        <v>124.83</v>
      </c>
      <c r="AR24" s="16">
        <v>477.03</v>
      </c>
      <c r="AS24" s="16">
        <v>564.80999999999995</v>
      </c>
      <c r="AT24" s="16">
        <v>381.56</v>
      </c>
      <c r="AU24" s="16">
        <v>430.8</v>
      </c>
      <c r="AV24" s="16">
        <v>197.02</v>
      </c>
      <c r="AW24" s="16">
        <v>283.20999999999998</v>
      </c>
      <c r="AX24" s="16">
        <v>2254.0700000000002</v>
      </c>
      <c r="AY24" s="16">
        <v>0</v>
      </c>
      <c r="AZ24" s="16">
        <v>767.18</v>
      </c>
      <c r="BA24" s="16">
        <v>467.58</v>
      </c>
      <c r="BB24" s="16">
        <v>290.39</v>
      </c>
      <c r="BC24" s="16">
        <v>173.4</v>
      </c>
      <c r="BD24" s="16">
        <v>0.25</v>
      </c>
      <c r="BE24" s="16">
        <v>0.12</v>
      </c>
      <c r="BF24" s="16">
        <v>0.06</v>
      </c>
      <c r="BG24" s="16">
        <v>0.14000000000000001</v>
      </c>
      <c r="BH24" s="16">
        <v>0.16</v>
      </c>
      <c r="BI24" s="16">
        <v>0.75</v>
      </c>
      <c r="BJ24" s="16">
        <v>0</v>
      </c>
      <c r="BK24" s="16">
        <v>2.2200000000000002</v>
      </c>
      <c r="BL24" s="16">
        <v>0</v>
      </c>
      <c r="BM24" s="16">
        <v>0.66</v>
      </c>
      <c r="BN24" s="16">
        <v>0.01</v>
      </c>
      <c r="BO24" s="16">
        <v>0</v>
      </c>
      <c r="BP24" s="16">
        <v>0</v>
      </c>
      <c r="BQ24" s="16">
        <v>0.14000000000000001</v>
      </c>
      <c r="BR24" s="16">
        <v>0.23</v>
      </c>
      <c r="BS24" s="16">
        <v>1.92</v>
      </c>
      <c r="BT24" s="16">
        <v>0</v>
      </c>
      <c r="BU24" s="16">
        <v>0</v>
      </c>
      <c r="BV24" s="16">
        <v>1.02</v>
      </c>
      <c r="BW24" s="16">
        <v>0.03</v>
      </c>
      <c r="BX24" s="16">
        <v>0</v>
      </c>
      <c r="BY24" s="16">
        <v>0</v>
      </c>
      <c r="BZ24" s="16">
        <v>0</v>
      </c>
      <c r="CA24" s="16">
        <v>0</v>
      </c>
      <c r="CB24" s="16">
        <v>394.17</v>
      </c>
      <c r="CC24" s="13"/>
      <c r="CD24" s="13" t="e">
        <f>$I$24/#REF!*100</f>
        <v>#REF!</v>
      </c>
      <c r="CE24" s="16">
        <v>48.31</v>
      </c>
      <c r="CG24" s="16">
        <v>35.090000000000003</v>
      </c>
      <c r="CH24" s="16">
        <v>19.059999999999999</v>
      </c>
      <c r="CI24" s="16">
        <v>27.07</v>
      </c>
      <c r="CJ24" s="16">
        <v>3995.3</v>
      </c>
      <c r="CK24" s="16">
        <v>1692.19</v>
      </c>
      <c r="CL24" s="16">
        <v>2843.74</v>
      </c>
      <c r="CM24" s="16">
        <v>88.9</v>
      </c>
      <c r="CN24" s="16">
        <v>54.65</v>
      </c>
      <c r="CO24" s="16">
        <v>71.78</v>
      </c>
    </row>
    <row r="25" spans="1:93" x14ac:dyDescent="0.25">
      <c r="B25" s="32" t="s">
        <v>119</v>
      </c>
    </row>
    <row r="26" spans="1:93" x14ac:dyDescent="0.25">
      <c r="B26" s="18" t="s">
        <v>99</v>
      </c>
    </row>
    <row r="27" spans="1:93" s="26" customFormat="1" x14ac:dyDescent="0.25">
      <c r="A27" s="23" t="str">
        <f>"-"</f>
        <v>-</v>
      </c>
      <c r="B27" s="24" t="s">
        <v>100</v>
      </c>
      <c r="C27" s="25" t="str">
        <f>"70"</f>
        <v>70</v>
      </c>
      <c r="D27" s="25">
        <v>4.63</v>
      </c>
      <c r="E27" s="25">
        <v>0</v>
      </c>
      <c r="F27" s="25">
        <v>0.46</v>
      </c>
      <c r="G27" s="25">
        <v>0.46</v>
      </c>
      <c r="H27" s="25">
        <v>32.83</v>
      </c>
      <c r="I27" s="25">
        <v>156.73069999999998</v>
      </c>
      <c r="J27" s="25">
        <v>0</v>
      </c>
      <c r="K27" s="25">
        <v>0</v>
      </c>
      <c r="L27" s="25">
        <v>0</v>
      </c>
      <c r="M27" s="25">
        <v>0</v>
      </c>
      <c r="N27" s="25">
        <v>0.77</v>
      </c>
      <c r="O27" s="25">
        <v>31.92</v>
      </c>
      <c r="P27" s="25">
        <v>0.14000000000000001</v>
      </c>
      <c r="Q27" s="25">
        <v>0</v>
      </c>
      <c r="R27" s="25">
        <v>0</v>
      </c>
      <c r="S27" s="25">
        <v>0</v>
      </c>
      <c r="T27" s="25">
        <v>1.26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  <c r="AD27" s="25">
        <v>0</v>
      </c>
      <c r="AE27" s="25">
        <v>0</v>
      </c>
      <c r="AF27" s="25">
        <v>0</v>
      </c>
      <c r="AG27" s="25">
        <v>0</v>
      </c>
      <c r="AH27" s="25">
        <v>0</v>
      </c>
      <c r="AI27" s="25">
        <v>0</v>
      </c>
      <c r="AJ27" s="26">
        <v>0</v>
      </c>
      <c r="AK27" s="26">
        <v>223.5</v>
      </c>
      <c r="AL27" s="26">
        <v>232.64</v>
      </c>
      <c r="AM27" s="26">
        <v>356.27</v>
      </c>
      <c r="AN27" s="26">
        <v>118.15</v>
      </c>
      <c r="AO27" s="26">
        <v>70.040000000000006</v>
      </c>
      <c r="AP27" s="26">
        <v>140.07</v>
      </c>
      <c r="AQ27" s="26">
        <v>52.98</v>
      </c>
      <c r="AR27" s="26">
        <v>253.34</v>
      </c>
      <c r="AS27" s="26">
        <v>157.12</v>
      </c>
      <c r="AT27" s="26">
        <v>219.24</v>
      </c>
      <c r="AU27" s="26">
        <v>180.87</v>
      </c>
      <c r="AV27" s="26">
        <v>95</v>
      </c>
      <c r="AW27" s="26">
        <v>168.08</v>
      </c>
      <c r="AX27" s="26">
        <v>1405.57</v>
      </c>
      <c r="AY27" s="26">
        <v>0</v>
      </c>
      <c r="AZ27" s="26">
        <v>457.97</v>
      </c>
      <c r="BA27" s="26">
        <v>199.14</v>
      </c>
      <c r="BB27" s="26">
        <v>132.15</v>
      </c>
      <c r="BC27" s="26">
        <v>104.75</v>
      </c>
      <c r="BD27" s="26">
        <v>0</v>
      </c>
      <c r="BE27" s="26">
        <v>0</v>
      </c>
      <c r="BF27" s="26">
        <v>0</v>
      </c>
      <c r="BG27" s="26">
        <v>0</v>
      </c>
      <c r="BH27" s="26">
        <v>0</v>
      </c>
      <c r="BI27" s="26">
        <v>0</v>
      </c>
      <c r="BJ27" s="26">
        <v>0</v>
      </c>
      <c r="BK27" s="26">
        <v>0.06</v>
      </c>
      <c r="BL27" s="26">
        <v>0</v>
      </c>
      <c r="BM27" s="26">
        <v>0.01</v>
      </c>
      <c r="BN27" s="26">
        <v>0</v>
      </c>
      <c r="BO27" s="26">
        <v>0</v>
      </c>
      <c r="BP27" s="26">
        <v>0</v>
      </c>
      <c r="BQ27" s="26">
        <v>0</v>
      </c>
      <c r="BR27" s="26">
        <v>0.01</v>
      </c>
      <c r="BS27" s="26">
        <v>0.05</v>
      </c>
      <c r="BT27" s="26">
        <v>0</v>
      </c>
      <c r="BU27" s="26">
        <v>0</v>
      </c>
      <c r="BV27" s="26">
        <v>0.19</v>
      </c>
      <c r="BW27" s="26">
        <v>0.01</v>
      </c>
      <c r="BX27" s="26">
        <v>0</v>
      </c>
      <c r="BY27" s="26">
        <v>0</v>
      </c>
      <c r="BZ27" s="26">
        <v>0</v>
      </c>
      <c r="CA27" s="26">
        <v>0</v>
      </c>
      <c r="CB27" s="26">
        <v>27.37</v>
      </c>
      <c r="CC27" s="27"/>
      <c r="CD27" s="27"/>
      <c r="CE27" s="26">
        <v>0</v>
      </c>
      <c r="CG27" s="26">
        <v>0</v>
      </c>
      <c r="CH27" s="26">
        <v>0</v>
      </c>
      <c r="CI27" s="26">
        <v>0</v>
      </c>
      <c r="CJ27" s="26">
        <v>1425</v>
      </c>
      <c r="CK27" s="26">
        <v>549</v>
      </c>
      <c r="CL27" s="26">
        <v>987</v>
      </c>
      <c r="CM27" s="26">
        <v>11.4</v>
      </c>
      <c r="CN27" s="26">
        <v>11.4</v>
      </c>
      <c r="CO27" s="26">
        <v>11.4</v>
      </c>
    </row>
    <row r="28" spans="1:93" s="26" customFormat="1" x14ac:dyDescent="0.25">
      <c r="A28" s="23" t="str">
        <f>"4/13"</f>
        <v>4/13</v>
      </c>
      <c r="B28" s="24" t="s">
        <v>108</v>
      </c>
      <c r="C28" s="25" t="str">
        <f>"10"</f>
        <v>10</v>
      </c>
      <c r="D28" s="25">
        <v>2.63</v>
      </c>
      <c r="E28" s="25">
        <v>2.63</v>
      </c>
      <c r="F28" s="25">
        <v>2.66</v>
      </c>
      <c r="G28" s="25">
        <v>0</v>
      </c>
      <c r="H28" s="25">
        <v>0</v>
      </c>
      <c r="I28" s="25">
        <v>35.06</v>
      </c>
      <c r="J28" s="25">
        <v>1.53</v>
      </c>
      <c r="K28" s="25">
        <v>0</v>
      </c>
      <c r="L28" s="25">
        <v>0</v>
      </c>
      <c r="M28" s="25">
        <v>0</v>
      </c>
      <c r="N28" s="25">
        <v>0</v>
      </c>
      <c r="O28" s="25">
        <v>0</v>
      </c>
      <c r="P28" s="25">
        <v>0</v>
      </c>
      <c r="Q28" s="25">
        <v>0</v>
      </c>
      <c r="R28" s="25">
        <v>0</v>
      </c>
      <c r="S28" s="25">
        <v>0.2</v>
      </c>
      <c r="T28" s="25">
        <v>0.43</v>
      </c>
      <c r="U28" s="25">
        <v>110</v>
      </c>
      <c r="V28" s="25">
        <v>10</v>
      </c>
      <c r="W28" s="25">
        <v>100</v>
      </c>
      <c r="X28" s="25">
        <v>5.5</v>
      </c>
      <c r="Y28" s="25">
        <v>60</v>
      </c>
      <c r="Z28" s="25">
        <v>7.0000000000000007E-2</v>
      </c>
      <c r="AA28" s="25">
        <v>21</v>
      </c>
      <c r="AB28" s="25">
        <v>17</v>
      </c>
      <c r="AC28" s="25">
        <v>23.8</v>
      </c>
      <c r="AD28" s="25">
        <v>0.04</v>
      </c>
      <c r="AE28" s="25">
        <v>0</v>
      </c>
      <c r="AF28" s="25">
        <v>0.04</v>
      </c>
      <c r="AG28" s="25">
        <v>0.02</v>
      </c>
      <c r="AH28" s="25">
        <v>0.68</v>
      </c>
      <c r="AI28" s="25">
        <v>7.0000000000000007E-2</v>
      </c>
      <c r="AJ28" s="26">
        <v>0</v>
      </c>
      <c r="AK28" s="26">
        <v>157</v>
      </c>
      <c r="AL28" s="26">
        <v>117</v>
      </c>
      <c r="AM28" s="26">
        <v>230</v>
      </c>
      <c r="AN28" s="26">
        <v>158</v>
      </c>
      <c r="AO28" s="26">
        <v>56</v>
      </c>
      <c r="AP28" s="26">
        <v>95</v>
      </c>
      <c r="AQ28" s="26">
        <v>70</v>
      </c>
      <c r="AR28" s="26">
        <v>134</v>
      </c>
      <c r="AS28" s="26">
        <v>76</v>
      </c>
      <c r="AT28" s="26">
        <v>87</v>
      </c>
      <c r="AU28" s="26">
        <v>156</v>
      </c>
      <c r="AV28" s="26">
        <v>70</v>
      </c>
      <c r="AW28" s="26">
        <v>51</v>
      </c>
      <c r="AX28" s="26">
        <v>517</v>
      </c>
      <c r="AY28" s="26">
        <v>0</v>
      </c>
      <c r="AZ28" s="26">
        <v>273</v>
      </c>
      <c r="BA28" s="26">
        <v>129</v>
      </c>
      <c r="BB28" s="26">
        <v>139</v>
      </c>
      <c r="BC28" s="26">
        <v>21.5</v>
      </c>
      <c r="BD28" s="26">
        <v>0</v>
      </c>
      <c r="BE28" s="26">
        <v>0.01</v>
      </c>
      <c r="BF28" s="26">
        <v>0.04</v>
      </c>
      <c r="BG28" s="26">
        <v>0.11</v>
      </c>
      <c r="BH28" s="26">
        <v>0.13</v>
      </c>
      <c r="BI28" s="26">
        <v>0.33</v>
      </c>
      <c r="BJ28" s="26">
        <v>0.04</v>
      </c>
      <c r="BK28" s="26">
        <v>0.7</v>
      </c>
      <c r="BL28" s="26">
        <v>0.01</v>
      </c>
      <c r="BM28" s="26">
        <v>0.16</v>
      </c>
      <c r="BN28" s="26">
        <v>0.01</v>
      </c>
      <c r="BO28" s="26">
        <v>0</v>
      </c>
      <c r="BP28" s="26">
        <v>0</v>
      </c>
      <c r="BQ28" s="26">
        <v>0.05</v>
      </c>
      <c r="BR28" s="26">
        <v>7.0000000000000007E-2</v>
      </c>
      <c r="BS28" s="26">
        <v>0.52</v>
      </c>
      <c r="BT28" s="26">
        <v>0</v>
      </c>
      <c r="BU28" s="26">
        <v>0</v>
      </c>
      <c r="BV28" s="26">
        <v>7.0000000000000007E-2</v>
      </c>
      <c r="BW28" s="26">
        <v>0</v>
      </c>
      <c r="BX28" s="26">
        <v>0</v>
      </c>
      <c r="BY28" s="26">
        <v>0</v>
      </c>
      <c r="BZ28" s="26">
        <v>0</v>
      </c>
      <c r="CA28" s="26">
        <v>0</v>
      </c>
      <c r="CB28" s="26">
        <v>4.08</v>
      </c>
      <c r="CC28" s="27"/>
      <c r="CD28" s="27"/>
      <c r="CE28" s="26">
        <v>23.83</v>
      </c>
      <c r="CG28" s="26">
        <v>0.5</v>
      </c>
      <c r="CH28" s="26">
        <v>0.5</v>
      </c>
      <c r="CI28" s="26">
        <v>0.5</v>
      </c>
      <c r="CJ28" s="26">
        <v>500</v>
      </c>
      <c r="CK28" s="26">
        <v>370</v>
      </c>
      <c r="CL28" s="26">
        <v>435</v>
      </c>
      <c r="CM28" s="26">
        <v>1.53</v>
      </c>
      <c r="CN28" s="26">
        <v>0.97</v>
      </c>
      <c r="CO28" s="26">
        <v>1.25</v>
      </c>
    </row>
    <row r="29" spans="1:93" s="26" customFormat="1" x14ac:dyDescent="0.25">
      <c r="A29" s="23" t="str">
        <f>"27/10"</f>
        <v>27/10</v>
      </c>
      <c r="B29" s="24" t="s">
        <v>109</v>
      </c>
      <c r="C29" s="25" t="str">
        <f>"200"</f>
        <v>200</v>
      </c>
      <c r="D29" s="25">
        <v>0.2</v>
      </c>
      <c r="E29" s="25">
        <v>0</v>
      </c>
      <c r="F29" s="25">
        <v>0.05</v>
      </c>
      <c r="G29" s="25">
        <v>0.05</v>
      </c>
      <c r="H29" s="25">
        <v>9.92</v>
      </c>
      <c r="I29" s="25">
        <v>38.757300000000001</v>
      </c>
      <c r="J29" s="25">
        <v>0</v>
      </c>
      <c r="K29" s="25">
        <v>0</v>
      </c>
      <c r="L29" s="25">
        <v>0</v>
      </c>
      <c r="M29" s="25">
        <v>0</v>
      </c>
      <c r="N29" s="25">
        <v>9.82</v>
      </c>
      <c r="O29" s="25">
        <v>0</v>
      </c>
      <c r="P29" s="25">
        <v>0.1</v>
      </c>
      <c r="Q29" s="25">
        <v>0</v>
      </c>
      <c r="R29" s="25">
        <v>0</v>
      </c>
      <c r="S29" s="25">
        <v>0</v>
      </c>
      <c r="T29" s="25">
        <v>7.0000000000000007E-2</v>
      </c>
      <c r="U29" s="25">
        <v>0.1</v>
      </c>
      <c r="V29" s="25">
        <v>0.3</v>
      </c>
      <c r="W29" s="25">
        <v>0.28999999999999998</v>
      </c>
      <c r="X29" s="25">
        <v>0</v>
      </c>
      <c r="Y29" s="25">
        <v>0</v>
      </c>
      <c r="Z29" s="25">
        <v>0.03</v>
      </c>
      <c r="AA29" s="25">
        <v>0</v>
      </c>
      <c r="AB29" s="25">
        <v>0</v>
      </c>
      <c r="AC29" s="25">
        <v>0</v>
      </c>
      <c r="AD29" s="25">
        <v>0</v>
      </c>
      <c r="AE29" s="25">
        <v>0</v>
      </c>
      <c r="AF29" s="25">
        <v>0</v>
      </c>
      <c r="AG29" s="25">
        <v>0</v>
      </c>
      <c r="AH29" s="25">
        <v>0</v>
      </c>
      <c r="AI29" s="25">
        <v>0</v>
      </c>
      <c r="AJ29" s="26">
        <v>0</v>
      </c>
      <c r="AK29" s="26">
        <v>0</v>
      </c>
      <c r="AL29" s="26">
        <v>0</v>
      </c>
      <c r="AM29" s="26">
        <v>0</v>
      </c>
      <c r="AN29" s="26">
        <v>0</v>
      </c>
      <c r="AO29" s="26">
        <v>0</v>
      </c>
      <c r="AP29" s="26">
        <v>0</v>
      </c>
      <c r="AQ29" s="26">
        <v>0</v>
      </c>
      <c r="AR29" s="26">
        <v>0</v>
      </c>
      <c r="AS29" s="26">
        <v>0</v>
      </c>
      <c r="AT29" s="26">
        <v>0</v>
      </c>
      <c r="AU29" s="26">
        <v>0</v>
      </c>
      <c r="AV29" s="26">
        <v>0</v>
      </c>
      <c r="AW29" s="26">
        <v>0</v>
      </c>
      <c r="AX29" s="26">
        <v>0</v>
      </c>
      <c r="AY29" s="26">
        <v>0</v>
      </c>
      <c r="AZ29" s="26">
        <v>0</v>
      </c>
      <c r="BA29" s="26">
        <v>0</v>
      </c>
      <c r="BB29" s="26">
        <v>0</v>
      </c>
      <c r="BC29" s="26">
        <v>0</v>
      </c>
      <c r="BD29" s="26">
        <v>0</v>
      </c>
      <c r="BE29" s="26">
        <v>0</v>
      </c>
      <c r="BF29" s="26">
        <v>0</v>
      </c>
      <c r="BG29" s="26">
        <v>0</v>
      </c>
      <c r="BH29" s="26">
        <v>0</v>
      </c>
      <c r="BI29" s="26">
        <v>0</v>
      </c>
      <c r="BJ29" s="26">
        <v>0</v>
      </c>
      <c r="BK29" s="26">
        <v>0</v>
      </c>
      <c r="BL29" s="26">
        <v>0</v>
      </c>
      <c r="BM29" s="26">
        <v>0</v>
      </c>
      <c r="BN29" s="26">
        <v>0</v>
      </c>
      <c r="BO29" s="26">
        <v>0</v>
      </c>
      <c r="BP29" s="26">
        <v>0</v>
      </c>
      <c r="BQ29" s="26">
        <v>0</v>
      </c>
      <c r="BR29" s="26">
        <v>0</v>
      </c>
      <c r="BS29" s="26">
        <v>0</v>
      </c>
      <c r="BT29" s="26">
        <v>0</v>
      </c>
      <c r="BU29" s="26">
        <v>0</v>
      </c>
      <c r="BV29" s="26">
        <v>0</v>
      </c>
      <c r="BW29" s="26">
        <v>0</v>
      </c>
      <c r="BX29" s="26">
        <v>0</v>
      </c>
      <c r="BY29" s="26">
        <v>0</v>
      </c>
      <c r="BZ29" s="26">
        <v>0</v>
      </c>
      <c r="CA29" s="26">
        <v>0</v>
      </c>
      <c r="CB29" s="26">
        <v>200.1</v>
      </c>
      <c r="CC29" s="27"/>
      <c r="CD29" s="27"/>
      <c r="CE29" s="26">
        <v>0</v>
      </c>
      <c r="CG29" s="26">
        <v>3.77</v>
      </c>
      <c r="CH29" s="26">
        <v>3.77</v>
      </c>
      <c r="CI29" s="26">
        <v>3.77</v>
      </c>
      <c r="CJ29" s="26">
        <v>436.5</v>
      </c>
      <c r="CK29" s="26">
        <v>165.6</v>
      </c>
      <c r="CL29" s="26">
        <v>301.05</v>
      </c>
      <c r="CM29" s="26">
        <v>39.979999999999997</v>
      </c>
      <c r="CN29" s="26">
        <v>23.78</v>
      </c>
      <c r="CO29" s="26">
        <v>31.88</v>
      </c>
    </row>
    <row r="30" spans="1:93" s="15" customFormat="1" ht="31.5" x14ac:dyDescent="0.25">
      <c r="A30" s="19" t="str">
        <f>"5/4"</f>
        <v>5/4</v>
      </c>
      <c r="B30" s="20" t="s">
        <v>110</v>
      </c>
      <c r="C30" s="21" t="str">
        <f>"200"</f>
        <v>200</v>
      </c>
      <c r="D30" s="21">
        <v>5.31</v>
      </c>
      <c r="E30" s="21">
        <v>2.35</v>
      </c>
      <c r="F30" s="21">
        <v>4.59</v>
      </c>
      <c r="G30" s="21">
        <v>0.32</v>
      </c>
      <c r="H30" s="21">
        <v>29.54</v>
      </c>
      <c r="I30" s="21">
        <v>179.18349200000003</v>
      </c>
      <c r="J30" s="21">
        <v>3.31</v>
      </c>
      <c r="K30" s="21">
        <v>0.09</v>
      </c>
      <c r="L30" s="21">
        <v>0</v>
      </c>
      <c r="M30" s="21">
        <v>0</v>
      </c>
      <c r="N30" s="21">
        <v>8.5500000000000007</v>
      </c>
      <c r="O30" s="21">
        <v>19.95</v>
      </c>
      <c r="P30" s="21">
        <v>1.05</v>
      </c>
      <c r="Q30" s="21">
        <v>0</v>
      </c>
      <c r="R30" s="21">
        <v>0</v>
      </c>
      <c r="S30" s="21">
        <v>0.08</v>
      </c>
      <c r="T30" s="21">
        <v>1.28</v>
      </c>
      <c r="U30" s="21">
        <v>235.16</v>
      </c>
      <c r="V30" s="21">
        <v>140.62</v>
      </c>
      <c r="W30" s="21">
        <v>92.71</v>
      </c>
      <c r="X30" s="21">
        <v>14.85</v>
      </c>
      <c r="Y30" s="21">
        <v>87.67</v>
      </c>
      <c r="Z30" s="21">
        <v>0.38</v>
      </c>
      <c r="AA30" s="21">
        <v>19.2</v>
      </c>
      <c r="AB30" s="21">
        <v>16</v>
      </c>
      <c r="AC30" s="21">
        <v>35.6</v>
      </c>
      <c r="AD30" s="21">
        <v>0.52</v>
      </c>
      <c r="AE30" s="21">
        <v>0.06</v>
      </c>
      <c r="AF30" s="21">
        <v>0.11</v>
      </c>
      <c r="AG30" s="21">
        <v>0.37</v>
      </c>
      <c r="AH30" s="21">
        <v>1.61</v>
      </c>
      <c r="AI30" s="21">
        <v>0.42</v>
      </c>
      <c r="AJ30" s="15">
        <v>0</v>
      </c>
      <c r="AK30" s="15">
        <v>148.97</v>
      </c>
      <c r="AL30" s="15">
        <v>136.9</v>
      </c>
      <c r="AM30" s="15">
        <v>246.51</v>
      </c>
      <c r="AN30" s="15">
        <v>78.400000000000006</v>
      </c>
      <c r="AO30" s="15">
        <v>47.26</v>
      </c>
      <c r="AP30" s="15">
        <v>96.52</v>
      </c>
      <c r="AQ30" s="15">
        <v>34.700000000000003</v>
      </c>
      <c r="AR30" s="15">
        <v>164.01</v>
      </c>
      <c r="AS30" s="15">
        <v>103.63</v>
      </c>
      <c r="AT30" s="15">
        <v>142.35</v>
      </c>
      <c r="AU30" s="15">
        <v>116.45</v>
      </c>
      <c r="AV30" s="15">
        <v>64.48</v>
      </c>
      <c r="AW30" s="15">
        <v>110.69</v>
      </c>
      <c r="AX30" s="15">
        <v>967.9</v>
      </c>
      <c r="AY30" s="15">
        <v>0</v>
      </c>
      <c r="AZ30" s="15">
        <v>314.64</v>
      </c>
      <c r="BA30" s="15">
        <v>161.44999999999999</v>
      </c>
      <c r="BB30" s="15">
        <v>82.8</v>
      </c>
      <c r="BC30" s="15">
        <v>66.55</v>
      </c>
      <c r="BD30" s="15">
        <v>0.09</v>
      </c>
      <c r="BE30" s="15">
        <v>0.04</v>
      </c>
      <c r="BF30" s="15">
        <v>0.02</v>
      </c>
      <c r="BG30" s="15">
        <v>0.05</v>
      </c>
      <c r="BH30" s="15">
        <v>0.06</v>
      </c>
      <c r="BI30" s="15">
        <v>0.28000000000000003</v>
      </c>
      <c r="BJ30" s="15">
        <v>0</v>
      </c>
      <c r="BK30" s="15">
        <v>0.78</v>
      </c>
      <c r="BL30" s="15">
        <v>0</v>
      </c>
      <c r="BM30" s="15">
        <v>0.24</v>
      </c>
      <c r="BN30" s="15">
        <v>0</v>
      </c>
      <c r="BO30" s="15">
        <v>0</v>
      </c>
      <c r="BP30" s="15">
        <v>0</v>
      </c>
      <c r="BQ30" s="15">
        <v>0.05</v>
      </c>
      <c r="BR30" s="15">
        <v>0.08</v>
      </c>
      <c r="BS30" s="15">
        <v>0.63</v>
      </c>
      <c r="BT30" s="15">
        <v>0</v>
      </c>
      <c r="BU30" s="15">
        <v>0</v>
      </c>
      <c r="BV30" s="15">
        <v>0.04</v>
      </c>
      <c r="BW30" s="15">
        <v>0</v>
      </c>
      <c r="BX30" s="15">
        <v>0</v>
      </c>
      <c r="BY30" s="15">
        <v>0</v>
      </c>
      <c r="BZ30" s="15">
        <v>0</v>
      </c>
      <c r="CA30" s="15">
        <v>0</v>
      </c>
      <c r="CB30" s="15">
        <v>180.69</v>
      </c>
      <c r="CC30" s="22"/>
      <c r="CD30" s="22"/>
      <c r="CE30" s="15">
        <v>21.87</v>
      </c>
      <c r="CG30" s="15">
        <v>30.04</v>
      </c>
      <c r="CH30" s="15">
        <v>13.01</v>
      </c>
      <c r="CI30" s="15">
        <v>21.52</v>
      </c>
      <c r="CJ30" s="15">
        <v>1687.83</v>
      </c>
      <c r="CK30" s="15">
        <v>759.8</v>
      </c>
      <c r="CL30" s="15">
        <v>1223.82</v>
      </c>
      <c r="CM30" s="15">
        <v>39.39</v>
      </c>
      <c r="CN30" s="15">
        <v>20.58</v>
      </c>
      <c r="CO30" s="15">
        <v>29.99</v>
      </c>
    </row>
    <row r="31" spans="1:93" s="16" customFormat="1" x14ac:dyDescent="0.25">
      <c r="A31" s="28"/>
      <c r="B31" s="29" t="s">
        <v>104</v>
      </c>
      <c r="C31" s="30">
        <v>480</v>
      </c>
      <c r="D31" s="30">
        <v>12.76</v>
      </c>
      <c r="E31" s="30">
        <v>4.9800000000000004</v>
      </c>
      <c r="F31" s="30">
        <v>7.76</v>
      </c>
      <c r="G31" s="30">
        <v>0.83</v>
      </c>
      <c r="H31" s="30">
        <v>72.3</v>
      </c>
      <c r="I31" s="30">
        <v>409.73</v>
      </c>
      <c r="J31" s="30">
        <v>4.84</v>
      </c>
      <c r="K31" s="30">
        <v>0.09</v>
      </c>
      <c r="L31" s="30">
        <v>0</v>
      </c>
      <c r="M31" s="30">
        <v>0</v>
      </c>
      <c r="N31" s="30">
        <v>19.14</v>
      </c>
      <c r="O31" s="30">
        <v>51.87</v>
      </c>
      <c r="P31" s="30">
        <v>1.29</v>
      </c>
      <c r="Q31" s="30">
        <v>0</v>
      </c>
      <c r="R31" s="30">
        <v>0</v>
      </c>
      <c r="S31" s="30">
        <v>0.28000000000000003</v>
      </c>
      <c r="T31" s="30">
        <v>3.04</v>
      </c>
      <c r="U31" s="30">
        <v>345.26</v>
      </c>
      <c r="V31" s="30">
        <v>150.91999999999999</v>
      </c>
      <c r="W31" s="30">
        <v>193</v>
      </c>
      <c r="X31" s="30">
        <v>20.350000000000001</v>
      </c>
      <c r="Y31" s="30">
        <v>147.66999999999999</v>
      </c>
      <c r="Z31" s="30">
        <v>0.48</v>
      </c>
      <c r="AA31" s="30">
        <v>40.200000000000003</v>
      </c>
      <c r="AB31" s="30">
        <v>33</v>
      </c>
      <c r="AC31" s="30">
        <v>59.4</v>
      </c>
      <c r="AD31" s="30">
        <v>0.56000000000000005</v>
      </c>
      <c r="AE31" s="30">
        <v>0.06</v>
      </c>
      <c r="AF31" s="30">
        <v>0.15</v>
      </c>
      <c r="AG31" s="30">
        <v>0.39</v>
      </c>
      <c r="AH31" s="30">
        <v>2.29</v>
      </c>
      <c r="AI31" s="30">
        <v>0.49</v>
      </c>
      <c r="AJ31" s="16">
        <v>0</v>
      </c>
      <c r="AK31" s="16">
        <v>529.47</v>
      </c>
      <c r="AL31" s="16">
        <v>486.54</v>
      </c>
      <c r="AM31" s="16">
        <v>832.77</v>
      </c>
      <c r="AN31" s="16">
        <v>354.54</v>
      </c>
      <c r="AO31" s="16">
        <v>173.3</v>
      </c>
      <c r="AP31" s="16">
        <v>331.59</v>
      </c>
      <c r="AQ31" s="16">
        <v>157.69</v>
      </c>
      <c r="AR31" s="16">
        <v>551.36</v>
      </c>
      <c r="AS31" s="16">
        <v>336.75</v>
      </c>
      <c r="AT31" s="16">
        <v>448.59</v>
      </c>
      <c r="AU31" s="16">
        <v>453.32</v>
      </c>
      <c r="AV31" s="16">
        <v>229.49</v>
      </c>
      <c r="AW31" s="16">
        <v>329.78</v>
      </c>
      <c r="AX31" s="16">
        <v>2890.47</v>
      </c>
      <c r="AY31" s="16">
        <v>0</v>
      </c>
      <c r="AZ31" s="16">
        <v>1045.5999999999999</v>
      </c>
      <c r="BA31" s="16">
        <v>489.6</v>
      </c>
      <c r="BB31" s="16">
        <v>353.95</v>
      </c>
      <c r="BC31" s="16">
        <v>192.8</v>
      </c>
      <c r="BD31" s="16">
        <v>0.09</v>
      </c>
      <c r="BE31" s="16">
        <v>0.05</v>
      </c>
      <c r="BF31" s="16">
        <v>0.06</v>
      </c>
      <c r="BG31" s="16">
        <v>0.16</v>
      </c>
      <c r="BH31" s="16">
        <v>0.19</v>
      </c>
      <c r="BI31" s="16">
        <v>0.61</v>
      </c>
      <c r="BJ31" s="16">
        <v>0.04</v>
      </c>
      <c r="BK31" s="16">
        <v>1.53</v>
      </c>
      <c r="BL31" s="16">
        <v>0.01</v>
      </c>
      <c r="BM31" s="16">
        <v>0.4</v>
      </c>
      <c r="BN31" s="16">
        <v>0.01</v>
      </c>
      <c r="BO31" s="16">
        <v>0</v>
      </c>
      <c r="BP31" s="16">
        <v>0</v>
      </c>
      <c r="BQ31" s="16">
        <v>0.1</v>
      </c>
      <c r="BR31" s="16">
        <v>0.16</v>
      </c>
      <c r="BS31" s="16">
        <v>1.2</v>
      </c>
      <c r="BT31" s="16">
        <v>0</v>
      </c>
      <c r="BU31" s="16">
        <v>0</v>
      </c>
      <c r="BV31" s="16">
        <v>0.3</v>
      </c>
      <c r="BW31" s="16">
        <v>0.01</v>
      </c>
      <c r="BX31" s="16">
        <v>0</v>
      </c>
      <c r="BY31" s="16">
        <v>0</v>
      </c>
      <c r="BZ31" s="16">
        <v>0</v>
      </c>
      <c r="CA31" s="16">
        <v>0</v>
      </c>
      <c r="CB31" s="16">
        <v>412.23</v>
      </c>
      <c r="CC31" s="13"/>
      <c r="CD31" s="13" t="e">
        <f>$I$31/#REF!*100</f>
        <v>#REF!</v>
      </c>
      <c r="CE31" s="16">
        <v>45.7</v>
      </c>
      <c r="CG31" s="16">
        <v>34.31</v>
      </c>
      <c r="CH31" s="16">
        <v>17.28</v>
      </c>
      <c r="CI31" s="16">
        <v>25.79</v>
      </c>
      <c r="CJ31" s="16">
        <v>4049.33</v>
      </c>
      <c r="CK31" s="16">
        <v>1844.4</v>
      </c>
      <c r="CL31" s="16">
        <v>2946.87</v>
      </c>
      <c r="CM31" s="16">
        <v>92.3</v>
      </c>
      <c r="CN31" s="16">
        <v>56.73</v>
      </c>
      <c r="CO31" s="16">
        <v>74.510000000000005</v>
      </c>
    </row>
    <row r="32" spans="1:93" x14ac:dyDescent="0.25">
      <c r="B32" s="32" t="s">
        <v>118</v>
      </c>
    </row>
    <row r="33" spans="1:93" x14ac:dyDescent="0.25">
      <c r="B33" s="18" t="s">
        <v>99</v>
      </c>
    </row>
    <row r="34" spans="1:93" s="26" customFormat="1" x14ac:dyDescent="0.25">
      <c r="A34" s="23" t="str">
        <f>"-"</f>
        <v>-</v>
      </c>
      <c r="B34" s="24" t="s">
        <v>100</v>
      </c>
      <c r="C34" s="25" t="str">
        <f>"70"</f>
        <v>70</v>
      </c>
      <c r="D34" s="25">
        <v>4.63</v>
      </c>
      <c r="E34" s="25">
        <v>0</v>
      </c>
      <c r="F34" s="25">
        <v>0.46</v>
      </c>
      <c r="G34" s="25">
        <v>0.46</v>
      </c>
      <c r="H34" s="25">
        <v>32.83</v>
      </c>
      <c r="I34" s="25">
        <v>156.73069999999998</v>
      </c>
      <c r="J34" s="25">
        <v>0</v>
      </c>
      <c r="K34" s="25">
        <v>0</v>
      </c>
      <c r="L34" s="25">
        <v>0</v>
      </c>
      <c r="M34" s="25">
        <v>0</v>
      </c>
      <c r="N34" s="25">
        <v>0.77</v>
      </c>
      <c r="O34" s="25">
        <v>31.92</v>
      </c>
      <c r="P34" s="25">
        <v>0.14000000000000001</v>
      </c>
      <c r="Q34" s="25">
        <v>0</v>
      </c>
      <c r="R34" s="25">
        <v>0</v>
      </c>
      <c r="S34" s="25">
        <v>0</v>
      </c>
      <c r="T34" s="25">
        <v>1.26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  <c r="AD34" s="25">
        <v>0</v>
      </c>
      <c r="AE34" s="25">
        <v>0</v>
      </c>
      <c r="AF34" s="25">
        <v>0</v>
      </c>
      <c r="AG34" s="25">
        <v>0</v>
      </c>
      <c r="AH34" s="25">
        <v>0</v>
      </c>
      <c r="AI34" s="25">
        <v>0</v>
      </c>
      <c r="AJ34" s="26">
        <v>0</v>
      </c>
      <c r="AK34" s="26">
        <v>223.5</v>
      </c>
      <c r="AL34" s="26">
        <v>232.64</v>
      </c>
      <c r="AM34" s="26">
        <v>356.27</v>
      </c>
      <c r="AN34" s="26">
        <v>118.15</v>
      </c>
      <c r="AO34" s="26">
        <v>70.040000000000006</v>
      </c>
      <c r="AP34" s="26">
        <v>140.07</v>
      </c>
      <c r="AQ34" s="26">
        <v>52.98</v>
      </c>
      <c r="AR34" s="26">
        <v>253.34</v>
      </c>
      <c r="AS34" s="26">
        <v>157.12</v>
      </c>
      <c r="AT34" s="26">
        <v>219.24</v>
      </c>
      <c r="AU34" s="26">
        <v>180.87</v>
      </c>
      <c r="AV34" s="26">
        <v>95</v>
      </c>
      <c r="AW34" s="26">
        <v>168.08</v>
      </c>
      <c r="AX34" s="26">
        <v>1405.57</v>
      </c>
      <c r="AY34" s="26">
        <v>0</v>
      </c>
      <c r="AZ34" s="26">
        <v>457.97</v>
      </c>
      <c r="BA34" s="26">
        <v>199.14</v>
      </c>
      <c r="BB34" s="26">
        <v>132.15</v>
      </c>
      <c r="BC34" s="26">
        <v>104.75</v>
      </c>
      <c r="BD34" s="26">
        <v>0</v>
      </c>
      <c r="BE34" s="26">
        <v>0</v>
      </c>
      <c r="BF34" s="26">
        <v>0</v>
      </c>
      <c r="BG34" s="26">
        <v>0</v>
      </c>
      <c r="BH34" s="26">
        <v>0</v>
      </c>
      <c r="BI34" s="26">
        <v>0</v>
      </c>
      <c r="BJ34" s="26">
        <v>0</v>
      </c>
      <c r="BK34" s="26">
        <v>0.06</v>
      </c>
      <c r="BL34" s="26">
        <v>0</v>
      </c>
      <c r="BM34" s="26">
        <v>0.01</v>
      </c>
      <c r="BN34" s="26">
        <v>0</v>
      </c>
      <c r="BO34" s="26">
        <v>0</v>
      </c>
      <c r="BP34" s="26">
        <v>0</v>
      </c>
      <c r="BQ34" s="26">
        <v>0</v>
      </c>
      <c r="BR34" s="26">
        <v>0.01</v>
      </c>
      <c r="BS34" s="26">
        <v>0.05</v>
      </c>
      <c r="BT34" s="26">
        <v>0</v>
      </c>
      <c r="BU34" s="26">
        <v>0</v>
      </c>
      <c r="BV34" s="26">
        <v>0.19</v>
      </c>
      <c r="BW34" s="26">
        <v>0.01</v>
      </c>
      <c r="BX34" s="26">
        <v>0</v>
      </c>
      <c r="BY34" s="26">
        <v>0</v>
      </c>
      <c r="BZ34" s="26">
        <v>0</v>
      </c>
      <c r="CA34" s="26">
        <v>0</v>
      </c>
      <c r="CB34" s="26">
        <v>27.37</v>
      </c>
      <c r="CC34" s="27"/>
      <c r="CD34" s="27"/>
      <c r="CE34" s="26">
        <v>0</v>
      </c>
      <c r="CG34" s="26">
        <v>0</v>
      </c>
      <c r="CH34" s="26">
        <v>0</v>
      </c>
      <c r="CI34" s="26">
        <v>0</v>
      </c>
      <c r="CJ34" s="26">
        <v>1425</v>
      </c>
      <c r="CK34" s="26">
        <v>549</v>
      </c>
      <c r="CL34" s="26">
        <v>987</v>
      </c>
      <c r="CM34" s="26">
        <v>11.4</v>
      </c>
      <c r="CN34" s="26">
        <v>11.4</v>
      </c>
      <c r="CO34" s="26">
        <v>11.4</v>
      </c>
    </row>
    <row r="35" spans="1:93" s="26" customFormat="1" x14ac:dyDescent="0.25">
      <c r="A35" s="23" t="str">
        <f>""</f>
        <v/>
      </c>
      <c r="B35" s="24" t="s">
        <v>111</v>
      </c>
      <c r="C35" s="25" t="str">
        <f>"20"</f>
        <v>20</v>
      </c>
      <c r="D35" s="25">
        <v>0.64</v>
      </c>
      <c r="E35" s="25">
        <v>0</v>
      </c>
      <c r="F35" s="25">
        <v>4.21</v>
      </c>
      <c r="G35" s="25">
        <v>0</v>
      </c>
      <c r="H35" s="25">
        <v>0</v>
      </c>
      <c r="I35" s="25">
        <v>40.414000000000009</v>
      </c>
      <c r="J35" s="25">
        <v>0</v>
      </c>
      <c r="K35" s="25">
        <v>0</v>
      </c>
      <c r="L35" s="25">
        <v>0</v>
      </c>
      <c r="M35" s="25">
        <v>0</v>
      </c>
      <c r="N35" s="25">
        <v>0</v>
      </c>
      <c r="O35" s="25">
        <v>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  <c r="AD35" s="25">
        <v>0</v>
      </c>
      <c r="AE35" s="25">
        <v>0</v>
      </c>
      <c r="AF35" s="25">
        <v>0</v>
      </c>
      <c r="AG35" s="25">
        <v>0</v>
      </c>
      <c r="AH35" s="25">
        <v>0</v>
      </c>
      <c r="AI35" s="25">
        <v>0</v>
      </c>
      <c r="AJ35" s="26">
        <v>0</v>
      </c>
      <c r="AK35" s="26">
        <v>0</v>
      </c>
      <c r="AL35" s="26">
        <v>0</v>
      </c>
      <c r="AM35" s="26">
        <v>0</v>
      </c>
      <c r="AN35" s="26">
        <v>0</v>
      </c>
      <c r="AO35" s="26">
        <v>0</v>
      </c>
      <c r="AP35" s="26">
        <v>0</v>
      </c>
      <c r="AQ35" s="26">
        <v>0</v>
      </c>
      <c r="AR35" s="26">
        <v>0</v>
      </c>
      <c r="AS35" s="26">
        <v>0</v>
      </c>
      <c r="AT35" s="26">
        <v>0</v>
      </c>
      <c r="AU35" s="26">
        <v>0</v>
      </c>
      <c r="AV35" s="26">
        <v>0</v>
      </c>
      <c r="AW35" s="26">
        <v>0</v>
      </c>
      <c r="AX35" s="26">
        <v>0</v>
      </c>
      <c r="AY35" s="26">
        <v>0</v>
      </c>
      <c r="AZ35" s="26">
        <v>0</v>
      </c>
      <c r="BA35" s="26">
        <v>0</v>
      </c>
      <c r="BB35" s="26">
        <v>0</v>
      </c>
      <c r="BC35" s="26">
        <v>0</v>
      </c>
      <c r="BD35" s="26">
        <v>0</v>
      </c>
      <c r="BE35" s="26">
        <v>0</v>
      </c>
      <c r="BF35" s="26">
        <v>0</v>
      </c>
      <c r="BG35" s="26">
        <v>0</v>
      </c>
      <c r="BH35" s="26">
        <v>0</v>
      </c>
      <c r="BI35" s="26">
        <v>0</v>
      </c>
      <c r="BJ35" s="26">
        <v>0</v>
      </c>
      <c r="BK35" s="26">
        <v>0</v>
      </c>
      <c r="BL35" s="26">
        <v>0</v>
      </c>
      <c r="BM35" s="26">
        <v>0</v>
      </c>
      <c r="BN35" s="26">
        <v>0</v>
      </c>
      <c r="BO35" s="26">
        <v>0</v>
      </c>
      <c r="BP35" s="26">
        <v>0</v>
      </c>
      <c r="BQ35" s="26">
        <v>0</v>
      </c>
      <c r="BR35" s="26">
        <v>0</v>
      </c>
      <c r="BS35" s="26">
        <v>0</v>
      </c>
      <c r="BT35" s="26">
        <v>0</v>
      </c>
      <c r="BU35" s="26">
        <v>0</v>
      </c>
      <c r="BV35" s="26">
        <v>0</v>
      </c>
      <c r="BW35" s="26">
        <v>0</v>
      </c>
      <c r="BX35" s="26">
        <v>0</v>
      </c>
      <c r="BY35" s="26">
        <v>0</v>
      </c>
      <c r="BZ35" s="26">
        <v>0</v>
      </c>
      <c r="CA35" s="26">
        <v>0</v>
      </c>
      <c r="CB35" s="26">
        <v>16.22</v>
      </c>
      <c r="CC35" s="27"/>
      <c r="CD35" s="27"/>
      <c r="CE35" s="26">
        <v>0</v>
      </c>
      <c r="CG35" s="26">
        <v>0</v>
      </c>
      <c r="CH35" s="26">
        <v>0</v>
      </c>
      <c r="CI35" s="26">
        <v>0</v>
      </c>
      <c r="CJ35" s="26">
        <v>0</v>
      </c>
      <c r="CK35" s="26">
        <v>0</v>
      </c>
      <c r="CL35" s="26">
        <v>0</v>
      </c>
      <c r="CM35" s="26">
        <v>0</v>
      </c>
      <c r="CN35" s="26">
        <v>0</v>
      </c>
      <c r="CO35" s="26">
        <v>0</v>
      </c>
    </row>
    <row r="36" spans="1:93" s="26" customFormat="1" x14ac:dyDescent="0.25">
      <c r="A36" s="23" t="str">
        <f>"27/10"</f>
        <v>27/10</v>
      </c>
      <c r="B36" s="24" t="s">
        <v>102</v>
      </c>
      <c r="C36" s="25" t="str">
        <f>"200"</f>
        <v>200</v>
      </c>
      <c r="D36" s="25">
        <v>0.2</v>
      </c>
      <c r="E36" s="25">
        <v>0</v>
      </c>
      <c r="F36" s="25">
        <v>0.05</v>
      </c>
      <c r="G36" s="25">
        <v>0.05</v>
      </c>
      <c r="H36" s="25">
        <v>5.03</v>
      </c>
      <c r="I36" s="25">
        <v>20.17454</v>
      </c>
      <c r="J36" s="25">
        <v>0</v>
      </c>
      <c r="K36" s="25">
        <v>0</v>
      </c>
      <c r="L36" s="25">
        <v>0</v>
      </c>
      <c r="M36" s="25">
        <v>0</v>
      </c>
      <c r="N36" s="25">
        <v>4.93</v>
      </c>
      <c r="O36" s="25">
        <v>0</v>
      </c>
      <c r="P36" s="25">
        <v>0.1</v>
      </c>
      <c r="Q36" s="25">
        <v>0</v>
      </c>
      <c r="R36" s="25">
        <v>0</v>
      </c>
      <c r="S36" s="25">
        <v>0</v>
      </c>
      <c r="T36" s="25">
        <v>0.06</v>
      </c>
      <c r="U36" s="25">
        <v>0.05</v>
      </c>
      <c r="V36" s="25">
        <v>0.15</v>
      </c>
      <c r="W36" s="25">
        <v>0.15</v>
      </c>
      <c r="X36" s="25">
        <v>0</v>
      </c>
      <c r="Y36" s="25">
        <v>0</v>
      </c>
      <c r="Z36" s="25">
        <v>0.01</v>
      </c>
      <c r="AA36" s="25">
        <v>0</v>
      </c>
      <c r="AB36" s="25">
        <v>0</v>
      </c>
      <c r="AC36" s="25">
        <v>0</v>
      </c>
      <c r="AD36" s="25">
        <v>0</v>
      </c>
      <c r="AE36" s="25">
        <v>0</v>
      </c>
      <c r="AF36" s="25">
        <v>0</v>
      </c>
      <c r="AG36" s="25">
        <v>0</v>
      </c>
      <c r="AH36" s="25">
        <v>0</v>
      </c>
      <c r="AI36" s="25">
        <v>0</v>
      </c>
      <c r="AJ36" s="26">
        <v>0</v>
      </c>
      <c r="AK36" s="26">
        <v>0</v>
      </c>
      <c r="AL36" s="26">
        <v>0</v>
      </c>
      <c r="AM36" s="26">
        <v>0</v>
      </c>
      <c r="AN36" s="26">
        <v>0</v>
      </c>
      <c r="AO36" s="26">
        <v>0</v>
      </c>
      <c r="AP36" s="26">
        <v>0</v>
      </c>
      <c r="AQ36" s="26">
        <v>0</v>
      </c>
      <c r="AR36" s="26">
        <v>0</v>
      </c>
      <c r="AS36" s="26">
        <v>0</v>
      </c>
      <c r="AT36" s="26">
        <v>0</v>
      </c>
      <c r="AU36" s="26">
        <v>0</v>
      </c>
      <c r="AV36" s="26">
        <v>0</v>
      </c>
      <c r="AW36" s="26">
        <v>0</v>
      </c>
      <c r="AX36" s="26">
        <v>0</v>
      </c>
      <c r="AY36" s="26">
        <v>0</v>
      </c>
      <c r="AZ36" s="26">
        <v>0</v>
      </c>
      <c r="BA36" s="26">
        <v>0</v>
      </c>
      <c r="BB36" s="26">
        <v>0</v>
      </c>
      <c r="BC36" s="26">
        <v>0</v>
      </c>
      <c r="BD36" s="26">
        <v>0</v>
      </c>
      <c r="BE36" s="26">
        <v>0</v>
      </c>
      <c r="BF36" s="26">
        <v>0</v>
      </c>
      <c r="BG36" s="26">
        <v>0</v>
      </c>
      <c r="BH36" s="26">
        <v>0</v>
      </c>
      <c r="BI36" s="26">
        <v>0</v>
      </c>
      <c r="BJ36" s="26">
        <v>0</v>
      </c>
      <c r="BK36" s="26">
        <v>0</v>
      </c>
      <c r="BL36" s="26">
        <v>0</v>
      </c>
      <c r="BM36" s="26">
        <v>0</v>
      </c>
      <c r="BN36" s="26">
        <v>0</v>
      </c>
      <c r="BO36" s="26">
        <v>0</v>
      </c>
      <c r="BP36" s="26">
        <v>0</v>
      </c>
      <c r="BQ36" s="26">
        <v>0</v>
      </c>
      <c r="BR36" s="26">
        <v>0</v>
      </c>
      <c r="BS36" s="26">
        <v>0</v>
      </c>
      <c r="BT36" s="26">
        <v>0</v>
      </c>
      <c r="BU36" s="26">
        <v>0</v>
      </c>
      <c r="BV36" s="26">
        <v>0</v>
      </c>
      <c r="BW36" s="26">
        <v>0</v>
      </c>
      <c r="BX36" s="26">
        <v>0</v>
      </c>
      <c r="BY36" s="26">
        <v>0</v>
      </c>
      <c r="BZ36" s="26">
        <v>0</v>
      </c>
      <c r="CA36" s="26">
        <v>0</v>
      </c>
      <c r="CB36" s="26">
        <v>200.09</v>
      </c>
      <c r="CC36" s="27"/>
      <c r="CD36" s="27"/>
      <c r="CE36" s="26">
        <v>0</v>
      </c>
      <c r="CG36" s="26">
        <v>4.0999999999999996</v>
      </c>
      <c r="CH36" s="26">
        <v>4.0999999999999996</v>
      </c>
      <c r="CI36" s="26">
        <v>4.0999999999999996</v>
      </c>
      <c r="CJ36" s="26">
        <v>442.5</v>
      </c>
      <c r="CK36" s="26">
        <v>174</v>
      </c>
      <c r="CL36" s="26">
        <v>308.25</v>
      </c>
      <c r="CM36" s="26">
        <v>44.01</v>
      </c>
      <c r="CN36" s="26">
        <v>26.01</v>
      </c>
      <c r="CO36" s="26">
        <v>35.01</v>
      </c>
    </row>
    <row r="37" spans="1:93" s="15" customFormat="1" ht="30.75" customHeight="1" x14ac:dyDescent="0.25">
      <c r="A37" s="19" t="str">
        <f>"17/4"</f>
        <v>17/4</v>
      </c>
      <c r="B37" s="20" t="s">
        <v>112</v>
      </c>
      <c r="C37" s="21" t="str">
        <f>"180"</f>
        <v>180</v>
      </c>
      <c r="D37" s="21">
        <v>5.27</v>
      </c>
      <c r="E37" s="21">
        <v>2.7</v>
      </c>
      <c r="F37" s="21">
        <v>5.51</v>
      </c>
      <c r="G37" s="21">
        <v>0.7</v>
      </c>
      <c r="H37" s="21">
        <v>28.44</v>
      </c>
      <c r="I37" s="21">
        <v>183.01424489999999</v>
      </c>
      <c r="J37" s="21">
        <v>3.77</v>
      </c>
      <c r="K37" s="21">
        <v>0.1</v>
      </c>
      <c r="L37" s="21">
        <v>0</v>
      </c>
      <c r="M37" s="21">
        <v>0</v>
      </c>
      <c r="N37" s="21">
        <v>8.5</v>
      </c>
      <c r="O37" s="21">
        <v>19.010000000000002</v>
      </c>
      <c r="P37" s="21">
        <v>0.93</v>
      </c>
      <c r="Q37" s="21">
        <v>0</v>
      </c>
      <c r="R37" s="21">
        <v>0</v>
      </c>
      <c r="S37" s="21">
        <v>0.09</v>
      </c>
      <c r="T37" s="21">
        <v>1.44</v>
      </c>
      <c r="U37" s="21">
        <v>224.15</v>
      </c>
      <c r="V37" s="21">
        <v>162.91999999999999</v>
      </c>
      <c r="W37" s="21">
        <v>104.48</v>
      </c>
      <c r="X37" s="21">
        <v>29.49</v>
      </c>
      <c r="Y37" s="21">
        <v>125.63</v>
      </c>
      <c r="Z37" s="21">
        <v>0.63</v>
      </c>
      <c r="AA37" s="21">
        <v>21.82</v>
      </c>
      <c r="AB37" s="21">
        <v>20.88</v>
      </c>
      <c r="AC37" s="21">
        <v>40.96</v>
      </c>
      <c r="AD37" s="21">
        <v>0.15</v>
      </c>
      <c r="AE37" s="21">
        <v>0.09</v>
      </c>
      <c r="AF37" s="21">
        <v>0.12</v>
      </c>
      <c r="AG37" s="21">
        <v>0.47</v>
      </c>
      <c r="AH37" s="21">
        <v>1.98</v>
      </c>
      <c r="AI37" s="21">
        <v>0.48</v>
      </c>
      <c r="AJ37" s="15">
        <v>0</v>
      </c>
      <c r="AK37" s="15">
        <v>130.62</v>
      </c>
      <c r="AL37" s="15">
        <v>112.73</v>
      </c>
      <c r="AM37" s="15">
        <v>328.47</v>
      </c>
      <c r="AN37" s="15">
        <v>81.19</v>
      </c>
      <c r="AO37" s="15">
        <v>68.599999999999994</v>
      </c>
      <c r="AP37" s="15">
        <v>96.74</v>
      </c>
      <c r="AQ37" s="15">
        <v>43.44</v>
      </c>
      <c r="AR37" s="15">
        <v>141.96</v>
      </c>
      <c r="AS37" s="15">
        <v>223.81</v>
      </c>
      <c r="AT37" s="15">
        <v>134.13</v>
      </c>
      <c r="AU37" s="15">
        <v>175.42</v>
      </c>
      <c r="AV37" s="15">
        <v>64.849999999999994</v>
      </c>
      <c r="AW37" s="15">
        <v>89.85</v>
      </c>
      <c r="AX37" s="15">
        <v>515.13</v>
      </c>
      <c r="AY37" s="15">
        <v>0</v>
      </c>
      <c r="AZ37" s="15">
        <v>174.11</v>
      </c>
      <c r="BA37" s="15">
        <v>156.68</v>
      </c>
      <c r="BB37" s="15">
        <v>104.48</v>
      </c>
      <c r="BC37" s="15">
        <v>46.74</v>
      </c>
      <c r="BD37" s="15">
        <v>0.11</v>
      </c>
      <c r="BE37" s="15">
        <v>0.05</v>
      </c>
      <c r="BF37" s="15">
        <v>0.03</v>
      </c>
      <c r="BG37" s="15">
        <v>0.06</v>
      </c>
      <c r="BH37" s="15">
        <v>7.0000000000000007E-2</v>
      </c>
      <c r="BI37" s="15">
        <v>0.32</v>
      </c>
      <c r="BJ37" s="15">
        <v>0</v>
      </c>
      <c r="BK37" s="15">
        <v>0.93</v>
      </c>
      <c r="BL37" s="15">
        <v>0</v>
      </c>
      <c r="BM37" s="15">
        <v>0.28000000000000003</v>
      </c>
      <c r="BN37" s="15">
        <v>0</v>
      </c>
      <c r="BO37" s="15">
        <v>0</v>
      </c>
      <c r="BP37" s="15">
        <v>0</v>
      </c>
      <c r="BQ37" s="15">
        <v>0.06</v>
      </c>
      <c r="BR37" s="15">
        <v>0.09</v>
      </c>
      <c r="BS37" s="15">
        <v>0.83</v>
      </c>
      <c r="BT37" s="15">
        <v>0</v>
      </c>
      <c r="BU37" s="15">
        <v>0</v>
      </c>
      <c r="BV37" s="15">
        <v>0.38</v>
      </c>
      <c r="BW37" s="15">
        <v>0.01</v>
      </c>
      <c r="BX37" s="15">
        <v>0</v>
      </c>
      <c r="BY37" s="15">
        <v>0</v>
      </c>
      <c r="BZ37" s="15">
        <v>0</v>
      </c>
      <c r="CA37" s="15">
        <v>0</v>
      </c>
      <c r="CB37" s="15">
        <v>150.12</v>
      </c>
      <c r="CC37" s="22"/>
      <c r="CD37" s="22"/>
      <c r="CE37" s="15">
        <v>25.3</v>
      </c>
      <c r="CG37" s="15">
        <v>32.08</v>
      </c>
      <c r="CH37" s="15">
        <v>14.79</v>
      </c>
      <c r="CI37" s="15">
        <v>23.43</v>
      </c>
      <c r="CJ37" s="15">
        <v>2008.07</v>
      </c>
      <c r="CK37" s="15">
        <v>899.37</v>
      </c>
      <c r="CL37" s="15">
        <v>1453.72</v>
      </c>
      <c r="CM37" s="15">
        <v>33.909999999999997</v>
      </c>
      <c r="CN37" s="15">
        <v>15.31</v>
      </c>
      <c r="CO37" s="15">
        <v>24.61</v>
      </c>
    </row>
    <row r="38" spans="1:93" s="16" customFormat="1" x14ac:dyDescent="0.25">
      <c r="A38" s="28"/>
      <c r="B38" s="29" t="s">
        <v>104</v>
      </c>
      <c r="C38" s="30">
        <v>470</v>
      </c>
      <c r="D38" s="30">
        <v>10.74</v>
      </c>
      <c r="E38" s="30">
        <v>2.7</v>
      </c>
      <c r="F38" s="30">
        <v>10.220000000000001</v>
      </c>
      <c r="G38" s="30">
        <v>1.21</v>
      </c>
      <c r="H38" s="30">
        <v>66.3</v>
      </c>
      <c r="I38" s="30">
        <v>400.33</v>
      </c>
      <c r="J38" s="30">
        <v>3.77</v>
      </c>
      <c r="K38" s="30">
        <v>0.1</v>
      </c>
      <c r="L38" s="30">
        <v>0</v>
      </c>
      <c r="M38" s="30">
        <v>0</v>
      </c>
      <c r="N38" s="30">
        <v>14.2</v>
      </c>
      <c r="O38" s="30">
        <v>50.93</v>
      </c>
      <c r="P38" s="30">
        <v>1.17</v>
      </c>
      <c r="Q38" s="30">
        <v>0</v>
      </c>
      <c r="R38" s="30">
        <v>0</v>
      </c>
      <c r="S38" s="30">
        <v>0.09</v>
      </c>
      <c r="T38" s="30">
        <v>2.76</v>
      </c>
      <c r="U38" s="30">
        <v>224.19</v>
      </c>
      <c r="V38" s="30">
        <v>163.07</v>
      </c>
      <c r="W38" s="30">
        <v>104.63</v>
      </c>
      <c r="X38" s="30">
        <v>29.49</v>
      </c>
      <c r="Y38" s="30">
        <v>125.63</v>
      </c>
      <c r="Z38" s="30">
        <v>0.64</v>
      </c>
      <c r="AA38" s="30">
        <v>21.82</v>
      </c>
      <c r="AB38" s="30">
        <v>20.88</v>
      </c>
      <c r="AC38" s="30">
        <v>40.96</v>
      </c>
      <c r="AD38" s="30">
        <v>0.15</v>
      </c>
      <c r="AE38" s="30">
        <v>0.09</v>
      </c>
      <c r="AF38" s="30">
        <v>0.12</v>
      </c>
      <c r="AG38" s="30">
        <v>0.47</v>
      </c>
      <c r="AH38" s="30">
        <v>1.98</v>
      </c>
      <c r="AI38" s="30">
        <v>0.48</v>
      </c>
      <c r="AJ38" s="16">
        <v>0</v>
      </c>
      <c r="AK38" s="16">
        <v>354.13</v>
      </c>
      <c r="AL38" s="16">
        <v>345.37</v>
      </c>
      <c r="AM38" s="16">
        <v>684.73</v>
      </c>
      <c r="AN38" s="16">
        <v>199.34</v>
      </c>
      <c r="AO38" s="16">
        <v>138.63999999999999</v>
      </c>
      <c r="AP38" s="16">
        <v>236.81</v>
      </c>
      <c r="AQ38" s="16">
        <v>96.43</v>
      </c>
      <c r="AR38" s="16">
        <v>395.3</v>
      </c>
      <c r="AS38" s="16">
        <v>380.93</v>
      </c>
      <c r="AT38" s="16">
        <v>353.37</v>
      </c>
      <c r="AU38" s="16">
        <v>356.29</v>
      </c>
      <c r="AV38" s="16">
        <v>159.85</v>
      </c>
      <c r="AW38" s="16">
        <v>257.93</v>
      </c>
      <c r="AX38" s="16">
        <v>1920.7</v>
      </c>
      <c r="AY38" s="16">
        <v>0</v>
      </c>
      <c r="AZ38" s="16">
        <v>632.07000000000005</v>
      </c>
      <c r="BA38" s="16">
        <v>355.82</v>
      </c>
      <c r="BB38" s="16">
        <v>236.63</v>
      </c>
      <c r="BC38" s="16">
        <v>151.49</v>
      </c>
      <c r="BD38" s="16">
        <v>0.11</v>
      </c>
      <c r="BE38" s="16">
        <v>0.05</v>
      </c>
      <c r="BF38" s="16">
        <v>0.03</v>
      </c>
      <c r="BG38" s="16">
        <v>0.06</v>
      </c>
      <c r="BH38" s="16">
        <v>7.0000000000000007E-2</v>
      </c>
      <c r="BI38" s="16">
        <v>0.32</v>
      </c>
      <c r="BJ38" s="16">
        <v>0</v>
      </c>
      <c r="BK38" s="16">
        <v>0.99</v>
      </c>
      <c r="BL38" s="16">
        <v>0</v>
      </c>
      <c r="BM38" s="16">
        <v>0.28999999999999998</v>
      </c>
      <c r="BN38" s="16">
        <v>0</v>
      </c>
      <c r="BO38" s="16">
        <v>0</v>
      </c>
      <c r="BP38" s="16">
        <v>0</v>
      </c>
      <c r="BQ38" s="16">
        <v>0.06</v>
      </c>
      <c r="BR38" s="16">
        <v>0.1</v>
      </c>
      <c r="BS38" s="16">
        <v>0.88</v>
      </c>
      <c r="BT38" s="16">
        <v>0</v>
      </c>
      <c r="BU38" s="16">
        <v>0</v>
      </c>
      <c r="BV38" s="16">
        <v>0.56999999999999995</v>
      </c>
      <c r="BW38" s="16">
        <v>0.02</v>
      </c>
      <c r="BX38" s="16">
        <v>0</v>
      </c>
      <c r="BY38" s="16">
        <v>0</v>
      </c>
      <c r="BZ38" s="16">
        <v>0</v>
      </c>
      <c r="CA38" s="16">
        <v>0</v>
      </c>
      <c r="CB38" s="16">
        <v>393.8</v>
      </c>
      <c r="CC38" s="13"/>
      <c r="CD38" s="13" t="e">
        <f>$I$38/#REF!*100</f>
        <v>#REF!</v>
      </c>
      <c r="CE38" s="16">
        <v>25.3</v>
      </c>
      <c r="CG38" s="16">
        <v>36.17</v>
      </c>
      <c r="CH38" s="16">
        <v>18.88</v>
      </c>
      <c r="CI38" s="16">
        <v>27.53</v>
      </c>
      <c r="CJ38" s="16">
        <v>3875.57</v>
      </c>
      <c r="CK38" s="16">
        <v>1622.37</v>
      </c>
      <c r="CL38" s="16">
        <v>2748.97</v>
      </c>
      <c r="CM38" s="16">
        <v>89.32</v>
      </c>
      <c r="CN38" s="16">
        <v>52.72</v>
      </c>
      <c r="CO38" s="16">
        <v>71.02</v>
      </c>
    </row>
    <row r="39" spans="1:93" s="16" customFormat="1" x14ac:dyDescent="0.25">
      <c r="A39" s="28"/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CC39" s="13"/>
      <c r="CD39" s="13"/>
    </row>
    <row r="40" spans="1:93" s="16" customFormat="1" x14ac:dyDescent="0.25">
      <c r="A40" s="28"/>
      <c r="B40" s="29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CC40" s="13"/>
      <c r="CD40" s="13"/>
    </row>
    <row r="41" spans="1:93" s="16" customFormat="1" x14ac:dyDescent="0.25">
      <c r="A41" s="28"/>
      <c r="B41" s="29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CC41" s="13"/>
      <c r="CD41" s="13"/>
    </row>
    <row r="42" spans="1:93" s="16" customFormat="1" x14ac:dyDescent="0.25">
      <c r="A42" s="28"/>
      <c r="B42" s="29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CC42" s="13"/>
      <c r="CD42" s="13"/>
    </row>
    <row r="43" spans="1:93" x14ac:dyDescent="0.25">
      <c r="B43" s="32" t="s">
        <v>117</v>
      </c>
    </row>
    <row r="44" spans="1:93" x14ac:dyDescent="0.25">
      <c r="B44" s="18" t="s">
        <v>99</v>
      </c>
    </row>
    <row r="45" spans="1:93" s="26" customFormat="1" x14ac:dyDescent="0.25">
      <c r="A45" s="23" t="str">
        <f>"-"</f>
        <v>-</v>
      </c>
      <c r="B45" s="24" t="s">
        <v>100</v>
      </c>
      <c r="C45" s="25" t="str">
        <f>"70"</f>
        <v>70</v>
      </c>
      <c r="D45" s="25">
        <v>4.63</v>
      </c>
      <c r="E45" s="25">
        <v>0</v>
      </c>
      <c r="F45" s="25">
        <v>0.46</v>
      </c>
      <c r="G45" s="25">
        <v>0.46</v>
      </c>
      <c r="H45" s="25">
        <v>32.83</v>
      </c>
      <c r="I45" s="25">
        <v>156.73069999999998</v>
      </c>
      <c r="J45" s="25">
        <v>0</v>
      </c>
      <c r="K45" s="25">
        <v>0</v>
      </c>
      <c r="L45" s="25">
        <v>0</v>
      </c>
      <c r="M45" s="25">
        <v>0</v>
      </c>
      <c r="N45" s="25">
        <v>0.77</v>
      </c>
      <c r="O45" s="25">
        <v>31.92</v>
      </c>
      <c r="P45" s="25">
        <v>0.14000000000000001</v>
      </c>
      <c r="Q45" s="25">
        <v>0</v>
      </c>
      <c r="R45" s="25">
        <v>0</v>
      </c>
      <c r="S45" s="25">
        <v>0</v>
      </c>
      <c r="T45" s="25">
        <v>1.26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  <c r="AD45" s="25">
        <v>0</v>
      </c>
      <c r="AE45" s="25">
        <v>0</v>
      </c>
      <c r="AF45" s="25">
        <v>0</v>
      </c>
      <c r="AG45" s="25">
        <v>0</v>
      </c>
      <c r="AH45" s="25">
        <v>0</v>
      </c>
      <c r="AI45" s="25">
        <v>0</v>
      </c>
      <c r="AJ45" s="26">
        <v>0</v>
      </c>
      <c r="AK45" s="26">
        <v>223.5</v>
      </c>
      <c r="AL45" s="26">
        <v>232.64</v>
      </c>
      <c r="AM45" s="26">
        <v>356.27</v>
      </c>
      <c r="AN45" s="26">
        <v>118.15</v>
      </c>
      <c r="AO45" s="26">
        <v>70.040000000000006</v>
      </c>
      <c r="AP45" s="26">
        <v>140.07</v>
      </c>
      <c r="AQ45" s="26">
        <v>52.98</v>
      </c>
      <c r="AR45" s="26">
        <v>253.34</v>
      </c>
      <c r="AS45" s="26">
        <v>157.12</v>
      </c>
      <c r="AT45" s="26">
        <v>219.24</v>
      </c>
      <c r="AU45" s="26">
        <v>180.87</v>
      </c>
      <c r="AV45" s="26">
        <v>95</v>
      </c>
      <c r="AW45" s="26">
        <v>168.08</v>
      </c>
      <c r="AX45" s="26">
        <v>1405.57</v>
      </c>
      <c r="AY45" s="26">
        <v>0</v>
      </c>
      <c r="AZ45" s="26">
        <v>457.97</v>
      </c>
      <c r="BA45" s="26">
        <v>199.14</v>
      </c>
      <c r="BB45" s="26">
        <v>132.15</v>
      </c>
      <c r="BC45" s="26">
        <v>104.75</v>
      </c>
      <c r="BD45" s="26">
        <v>0</v>
      </c>
      <c r="BE45" s="26">
        <v>0</v>
      </c>
      <c r="BF45" s="26">
        <v>0</v>
      </c>
      <c r="BG45" s="26">
        <v>0</v>
      </c>
      <c r="BH45" s="26">
        <v>0</v>
      </c>
      <c r="BI45" s="26">
        <v>0</v>
      </c>
      <c r="BJ45" s="26">
        <v>0</v>
      </c>
      <c r="BK45" s="26">
        <v>0.06</v>
      </c>
      <c r="BL45" s="26">
        <v>0</v>
      </c>
      <c r="BM45" s="26">
        <v>0.01</v>
      </c>
      <c r="BN45" s="26">
        <v>0</v>
      </c>
      <c r="BO45" s="26">
        <v>0</v>
      </c>
      <c r="BP45" s="26">
        <v>0</v>
      </c>
      <c r="BQ45" s="26">
        <v>0</v>
      </c>
      <c r="BR45" s="26">
        <v>0.01</v>
      </c>
      <c r="BS45" s="26">
        <v>0.05</v>
      </c>
      <c r="BT45" s="26">
        <v>0</v>
      </c>
      <c r="BU45" s="26">
        <v>0</v>
      </c>
      <c r="BV45" s="26">
        <v>0.19</v>
      </c>
      <c r="BW45" s="26">
        <v>0.01</v>
      </c>
      <c r="BX45" s="26">
        <v>0</v>
      </c>
      <c r="BY45" s="26">
        <v>0</v>
      </c>
      <c r="BZ45" s="26">
        <v>0</v>
      </c>
      <c r="CA45" s="26">
        <v>0</v>
      </c>
      <c r="CB45" s="26">
        <v>27.37</v>
      </c>
      <c r="CC45" s="27"/>
      <c r="CD45" s="27"/>
      <c r="CE45" s="26">
        <v>0</v>
      </c>
      <c r="CG45" s="26">
        <v>0</v>
      </c>
      <c r="CH45" s="26">
        <v>0</v>
      </c>
      <c r="CI45" s="26">
        <v>0</v>
      </c>
      <c r="CJ45" s="26">
        <v>1425</v>
      </c>
      <c r="CK45" s="26">
        <v>549</v>
      </c>
      <c r="CL45" s="26">
        <v>987</v>
      </c>
      <c r="CM45" s="26">
        <v>11.4</v>
      </c>
      <c r="CN45" s="26">
        <v>11.4</v>
      </c>
      <c r="CO45" s="26">
        <v>11.4</v>
      </c>
    </row>
    <row r="46" spans="1:93" s="26" customFormat="1" x14ac:dyDescent="0.25">
      <c r="A46" s="23" t="str">
        <f>"-"</f>
        <v>-</v>
      </c>
      <c r="B46" s="24" t="s">
        <v>101</v>
      </c>
      <c r="C46" s="25" t="str">
        <f>"20"</f>
        <v>20</v>
      </c>
      <c r="D46" s="25">
        <v>1.5</v>
      </c>
      <c r="E46" s="25">
        <v>0</v>
      </c>
      <c r="F46" s="25">
        <v>1.96</v>
      </c>
      <c r="G46" s="25">
        <v>0</v>
      </c>
      <c r="H46" s="25">
        <v>15.34</v>
      </c>
      <c r="I46" s="25">
        <v>84.452000000000012</v>
      </c>
      <c r="J46" s="25">
        <v>0.42</v>
      </c>
      <c r="K46" s="25">
        <v>0</v>
      </c>
      <c r="L46" s="25">
        <v>0</v>
      </c>
      <c r="M46" s="25">
        <v>0</v>
      </c>
      <c r="N46" s="25">
        <v>4.72</v>
      </c>
      <c r="O46" s="25">
        <v>10.16</v>
      </c>
      <c r="P46" s="25">
        <v>0.46</v>
      </c>
      <c r="Q46" s="25">
        <v>0</v>
      </c>
      <c r="R46" s="25">
        <v>0</v>
      </c>
      <c r="S46" s="25">
        <v>0.1</v>
      </c>
      <c r="T46" s="25">
        <v>0.2</v>
      </c>
      <c r="U46" s="25">
        <v>66</v>
      </c>
      <c r="V46" s="25">
        <v>22</v>
      </c>
      <c r="W46" s="25">
        <v>5.8</v>
      </c>
      <c r="X46" s="25">
        <v>4</v>
      </c>
      <c r="Y46" s="25">
        <v>18</v>
      </c>
      <c r="Z46" s="25">
        <v>0.42</v>
      </c>
      <c r="AA46" s="25">
        <v>2</v>
      </c>
      <c r="AB46" s="25">
        <v>1.6</v>
      </c>
      <c r="AC46" s="25">
        <v>2.2000000000000002</v>
      </c>
      <c r="AD46" s="25">
        <v>0.7</v>
      </c>
      <c r="AE46" s="25">
        <v>0.02</v>
      </c>
      <c r="AF46" s="25">
        <v>0.01</v>
      </c>
      <c r="AG46" s="25">
        <v>0.14000000000000001</v>
      </c>
      <c r="AH46" s="25">
        <v>0.38</v>
      </c>
      <c r="AI46" s="25">
        <v>0</v>
      </c>
      <c r="AJ46" s="26">
        <v>0</v>
      </c>
      <c r="AK46" s="26">
        <v>249.4</v>
      </c>
      <c r="AL46" s="26">
        <v>185.2</v>
      </c>
      <c r="AM46" s="26">
        <v>318.8</v>
      </c>
      <c r="AN46" s="26">
        <v>286.60000000000002</v>
      </c>
      <c r="AO46" s="26">
        <v>87.6</v>
      </c>
      <c r="AP46" s="26">
        <v>162.4</v>
      </c>
      <c r="AQ46" s="26">
        <v>47.6</v>
      </c>
      <c r="AR46" s="26">
        <v>185.6</v>
      </c>
      <c r="AS46" s="26">
        <v>0</v>
      </c>
      <c r="AT46" s="26">
        <v>0</v>
      </c>
      <c r="AU46" s="26">
        <v>0</v>
      </c>
      <c r="AV46" s="26">
        <v>87.8</v>
      </c>
      <c r="AW46" s="26">
        <v>0</v>
      </c>
      <c r="AX46" s="26">
        <v>0</v>
      </c>
      <c r="AY46" s="26">
        <v>0</v>
      </c>
      <c r="AZ46" s="26">
        <v>0</v>
      </c>
      <c r="BA46" s="26">
        <v>0</v>
      </c>
      <c r="BB46" s="26">
        <v>0</v>
      </c>
      <c r="BC46" s="26">
        <v>0</v>
      </c>
      <c r="BD46" s="26">
        <v>0</v>
      </c>
      <c r="BE46" s="26">
        <v>0</v>
      </c>
      <c r="BF46" s="26">
        <v>0</v>
      </c>
      <c r="BG46" s="26">
        <v>0</v>
      </c>
      <c r="BH46" s="26">
        <v>0</v>
      </c>
      <c r="BI46" s="26">
        <v>0</v>
      </c>
      <c r="BJ46" s="26">
        <v>0</v>
      </c>
      <c r="BK46" s="26">
        <v>0</v>
      </c>
      <c r="BL46" s="26">
        <v>0</v>
      </c>
      <c r="BM46" s="26">
        <v>0</v>
      </c>
      <c r="BN46" s="26">
        <v>0</v>
      </c>
      <c r="BO46" s="26">
        <v>0</v>
      </c>
      <c r="BP46" s="26">
        <v>0</v>
      </c>
      <c r="BQ46" s="26">
        <v>0</v>
      </c>
      <c r="BR46" s="26">
        <v>0</v>
      </c>
      <c r="BS46" s="26">
        <v>0</v>
      </c>
      <c r="BT46" s="26">
        <v>0</v>
      </c>
      <c r="BU46" s="26">
        <v>0</v>
      </c>
      <c r="BV46" s="26">
        <v>0</v>
      </c>
      <c r="BW46" s="26">
        <v>0</v>
      </c>
      <c r="BX46" s="26">
        <v>0</v>
      </c>
      <c r="BY46" s="26">
        <v>0</v>
      </c>
      <c r="BZ46" s="26">
        <v>0</v>
      </c>
      <c r="CA46" s="26">
        <v>0</v>
      </c>
      <c r="CB46" s="26">
        <v>0.9</v>
      </c>
      <c r="CC46" s="27"/>
      <c r="CD46" s="27"/>
      <c r="CE46" s="26">
        <v>2.27</v>
      </c>
      <c r="CG46" s="26">
        <v>1.26</v>
      </c>
      <c r="CH46" s="26">
        <v>1.26</v>
      </c>
      <c r="CI46" s="26">
        <v>1.26</v>
      </c>
      <c r="CJ46" s="26">
        <v>648</v>
      </c>
      <c r="CK46" s="26">
        <v>414</v>
      </c>
      <c r="CL46" s="26">
        <v>531</v>
      </c>
      <c r="CM46" s="26">
        <v>6.16</v>
      </c>
      <c r="CN46" s="26">
        <v>6.16</v>
      </c>
      <c r="CO46" s="26">
        <v>6.16</v>
      </c>
    </row>
    <row r="47" spans="1:93" s="26" customFormat="1" x14ac:dyDescent="0.25">
      <c r="A47" s="23" t="str">
        <f>"31/10"</f>
        <v>31/10</v>
      </c>
      <c r="B47" s="24" t="s">
        <v>113</v>
      </c>
      <c r="C47" s="25" t="str">
        <f>"200"</f>
        <v>200</v>
      </c>
      <c r="D47" s="25">
        <v>1.62</v>
      </c>
      <c r="E47" s="25">
        <v>1.42</v>
      </c>
      <c r="F47" s="25">
        <v>1.27</v>
      </c>
      <c r="G47" s="25">
        <v>0.05</v>
      </c>
      <c r="H47" s="25">
        <v>12.28</v>
      </c>
      <c r="I47" s="25">
        <v>64.553899999999999</v>
      </c>
      <c r="J47" s="25">
        <v>0.85</v>
      </c>
      <c r="K47" s="25">
        <v>0</v>
      </c>
      <c r="L47" s="25">
        <v>0</v>
      </c>
      <c r="M47" s="25">
        <v>0</v>
      </c>
      <c r="N47" s="25">
        <v>12.17</v>
      </c>
      <c r="O47" s="25">
        <v>0</v>
      </c>
      <c r="P47" s="25">
        <v>0.1</v>
      </c>
      <c r="Q47" s="25">
        <v>0</v>
      </c>
      <c r="R47" s="25">
        <v>0</v>
      </c>
      <c r="S47" s="25">
        <v>0.05</v>
      </c>
      <c r="T47" s="25">
        <v>0.42</v>
      </c>
      <c r="U47" s="25">
        <v>24.85</v>
      </c>
      <c r="V47" s="25">
        <v>72.569999999999993</v>
      </c>
      <c r="W47" s="25">
        <v>58.49</v>
      </c>
      <c r="X47" s="25">
        <v>6.65</v>
      </c>
      <c r="Y47" s="25">
        <v>41.85</v>
      </c>
      <c r="Z47" s="25">
        <v>0.08</v>
      </c>
      <c r="AA47" s="25">
        <v>10</v>
      </c>
      <c r="AB47" s="25">
        <v>4.5</v>
      </c>
      <c r="AC47" s="25">
        <v>11</v>
      </c>
      <c r="AD47" s="25">
        <v>0</v>
      </c>
      <c r="AE47" s="25">
        <v>0.02</v>
      </c>
      <c r="AF47" s="25">
        <v>7.0000000000000007E-2</v>
      </c>
      <c r="AG47" s="25">
        <v>0.04</v>
      </c>
      <c r="AH47" s="25">
        <v>0.4</v>
      </c>
      <c r="AI47" s="25">
        <v>0.26</v>
      </c>
      <c r="AJ47" s="26">
        <v>0</v>
      </c>
      <c r="AK47" s="26">
        <v>0</v>
      </c>
      <c r="AL47" s="26">
        <v>0</v>
      </c>
      <c r="AM47" s="26">
        <v>0</v>
      </c>
      <c r="AN47" s="26">
        <v>0</v>
      </c>
      <c r="AO47" s="26">
        <v>0</v>
      </c>
      <c r="AP47" s="26">
        <v>0</v>
      </c>
      <c r="AQ47" s="26">
        <v>0</v>
      </c>
      <c r="AR47" s="26">
        <v>0</v>
      </c>
      <c r="AS47" s="26">
        <v>0</v>
      </c>
      <c r="AT47" s="26">
        <v>0</v>
      </c>
      <c r="AU47" s="26">
        <v>0</v>
      </c>
      <c r="AV47" s="26">
        <v>0</v>
      </c>
      <c r="AW47" s="26">
        <v>0</v>
      </c>
      <c r="AX47" s="26">
        <v>0</v>
      </c>
      <c r="AY47" s="26">
        <v>0</v>
      </c>
      <c r="AZ47" s="26">
        <v>0</v>
      </c>
      <c r="BA47" s="26">
        <v>0</v>
      </c>
      <c r="BB47" s="26">
        <v>0</v>
      </c>
      <c r="BC47" s="26">
        <v>0</v>
      </c>
      <c r="BD47" s="26">
        <v>0</v>
      </c>
      <c r="BE47" s="26">
        <v>0</v>
      </c>
      <c r="BF47" s="26">
        <v>0</v>
      </c>
      <c r="BG47" s="26">
        <v>0</v>
      </c>
      <c r="BH47" s="26">
        <v>0</v>
      </c>
      <c r="BI47" s="26">
        <v>0</v>
      </c>
      <c r="BJ47" s="26">
        <v>0</v>
      </c>
      <c r="BK47" s="26">
        <v>0</v>
      </c>
      <c r="BL47" s="26">
        <v>0</v>
      </c>
      <c r="BM47" s="26">
        <v>0</v>
      </c>
      <c r="BN47" s="26">
        <v>0</v>
      </c>
      <c r="BO47" s="26">
        <v>0</v>
      </c>
      <c r="BP47" s="26">
        <v>0</v>
      </c>
      <c r="BQ47" s="26">
        <v>0</v>
      </c>
      <c r="BR47" s="26">
        <v>0</v>
      </c>
      <c r="BS47" s="26">
        <v>0</v>
      </c>
      <c r="BT47" s="26">
        <v>0</v>
      </c>
      <c r="BU47" s="26">
        <v>0</v>
      </c>
      <c r="BV47" s="26">
        <v>0</v>
      </c>
      <c r="BW47" s="26">
        <v>0</v>
      </c>
      <c r="BX47" s="26">
        <v>0</v>
      </c>
      <c r="BY47" s="26">
        <v>0</v>
      </c>
      <c r="BZ47" s="26">
        <v>0</v>
      </c>
      <c r="CA47" s="26">
        <v>0</v>
      </c>
      <c r="CB47" s="26">
        <v>194.6</v>
      </c>
      <c r="CC47" s="27"/>
      <c r="CD47" s="27"/>
      <c r="CE47" s="26">
        <v>10.75</v>
      </c>
      <c r="CG47" s="26">
        <v>7.69</v>
      </c>
      <c r="CH47" s="26">
        <v>4.1900000000000004</v>
      </c>
      <c r="CI47" s="26">
        <v>5.94</v>
      </c>
      <c r="CJ47" s="26">
        <v>672.5</v>
      </c>
      <c r="CK47" s="26">
        <v>248</v>
      </c>
      <c r="CL47" s="26">
        <v>460.25</v>
      </c>
      <c r="CM47" s="26">
        <v>40.020000000000003</v>
      </c>
      <c r="CN47" s="26">
        <v>21.52</v>
      </c>
      <c r="CO47" s="26">
        <v>30.77</v>
      </c>
    </row>
    <row r="48" spans="1:93" s="15" customFormat="1" ht="31.5" x14ac:dyDescent="0.25">
      <c r="A48" s="19" t="str">
        <f>"6/4"</f>
        <v>6/4</v>
      </c>
      <c r="B48" s="20" t="s">
        <v>114</v>
      </c>
      <c r="C48" s="21" t="str">
        <f>"180"</f>
        <v>180</v>
      </c>
      <c r="D48" s="21">
        <v>6.93</v>
      </c>
      <c r="E48" s="21">
        <v>2.59</v>
      </c>
      <c r="F48" s="21">
        <v>7.59</v>
      </c>
      <c r="G48" s="21">
        <v>2.19</v>
      </c>
      <c r="H48" s="21">
        <v>30.84</v>
      </c>
      <c r="I48" s="21">
        <v>215.97667920000001</v>
      </c>
      <c r="J48" s="21">
        <v>4.1500000000000004</v>
      </c>
      <c r="K48" s="21">
        <v>0.1</v>
      </c>
      <c r="L48" s="21">
        <v>0</v>
      </c>
      <c r="M48" s="21">
        <v>0</v>
      </c>
      <c r="N48" s="21">
        <v>8.24</v>
      </c>
      <c r="O48" s="21">
        <v>20.55</v>
      </c>
      <c r="P48" s="21">
        <v>2.0499999999999998</v>
      </c>
      <c r="Q48" s="21">
        <v>0</v>
      </c>
      <c r="R48" s="21">
        <v>0</v>
      </c>
      <c r="S48" s="21">
        <v>0.09</v>
      </c>
      <c r="T48" s="21">
        <v>1.76</v>
      </c>
      <c r="U48" s="21">
        <v>224.83</v>
      </c>
      <c r="V48" s="21">
        <v>249.18</v>
      </c>
      <c r="W48" s="21">
        <v>125.68</v>
      </c>
      <c r="X48" s="21">
        <v>56.18</v>
      </c>
      <c r="Y48" s="21">
        <v>186.71</v>
      </c>
      <c r="Z48" s="21">
        <v>1.38</v>
      </c>
      <c r="AA48" s="21">
        <v>36</v>
      </c>
      <c r="AB48" s="21">
        <v>20.25</v>
      </c>
      <c r="AC48" s="21">
        <v>40.049999999999997</v>
      </c>
      <c r="AD48" s="21">
        <v>0.62</v>
      </c>
      <c r="AE48" s="21">
        <v>0.17</v>
      </c>
      <c r="AF48" s="21">
        <v>0.16</v>
      </c>
      <c r="AG48" s="21">
        <v>0.39</v>
      </c>
      <c r="AH48" s="21">
        <v>2.39</v>
      </c>
      <c r="AI48" s="21">
        <v>0.47</v>
      </c>
      <c r="AJ48" s="15">
        <v>0</v>
      </c>
      <c r="AK48" s="15">
        <v>199.42</v>
      </c>
      <c r="AL48" s="15">
        <v>142.22</v>
      </c>
      <c r="AM48" s="15">
        <v>227.38</v>
      </c>
      <c r="AN48" s="15">
        <v>150.16</v>
      </c>
      <c r="AO48" s="15">
        <v>43.79</v>
      </c>
      <c r="AP48" s="15">
        <v>136.13999999999999</v>
      </c>
      <c r="AQ48" s="15">
        <v>70.69</v>
      </c>
      <c r="AR48" s="15">
        <v>191.31</v>
      </c>
      <c r="AS48" s="15">
        <v>173.05</v>
      </c>
      <c r="AT48" s="15">
        <v>260.81</v>
      </c>
      <c r="AU48" s="15">
        <v>325.68</v>
      </c>
      <c r="AV48" s="15">
        <v>87.63</v>
      </c>
      <c r="AW48" s="15">
        <v>360.56</v>
      </c>
      <c r="AX48" s="15">
        <v>693.52</v>
      </c>
      <c r="AY48" s="15">
        <v>0</v>
      </c>
      <c r="AZ48" s="15">
        <v>228.26</v>
      </c>
      <c r="BA48" s="15">
        <v>183.72</v>
      </c>
      <c r="BB48" s="15">
        <v>158.13999999999999</v>
      </c>
      <c r="BC48" s="15">
        <v>99.93</v>
      </c>
      <c r="BD48" s="15">
        <v>0.12</v>
      </c>
      <c r="BE48" s="15">
        <v>0.05</v>
      </c>
      <c r="BF48" s="15">
        <v>0.03</v>
      </c>
      <c r="BG48" s="15">
        <v>7.0000000000000007E-2</v>
      </c>
      <c r="BH48" s="15">
        <v>0.08</v>
      </c>
      <c r="BI48" s="15">
        <v>0.36</v>
      </c>
      <c r="BJ48" s="15">
        <v>0</v>
      </c>
      <c r="BK48" s="15">
        <v>1.44</v>
      </c>
      <c r="BL48" s="15">
        <v>0</v>
      </c>
      <c r="BM48" s="15">
        <v>0.32</v>
      </c>
      <c r="BN48" s="15">
        <v>0</v>
      </c>
      <c r="BO48" s="15">
        <v>0</v>
      </c>
      <c r="BP48" s="15">
        <v>0</v>
      </c>
      <c r="BQ48" s="15">
        <v>7.0000000000000007E-2</v>
      </c>
      <c r="BR48" s="15">
        <v>0.1</v>
      </c>
      <c r="BS48" s="15">
        <v>1.55</v>
      </c>
      <c r="BT48" s="15">
        <v>0</v>
      </c>
      <c r="BU48" s="15">
        <v>0</v>
      </c>
      <c r="BV48" s="15">
        <v>0.84</v>
      </c>
      <c r="BW48" s="15">
        <v>0.02</v>
      </c>
      <c r="BX48" s="15">
        <v>0</v>
      </c>
      <c r="BY48" s="15">
        <v>0</v>
      </c>
      <c r="BZ48" s="15">
        <v>0</v>
      </c>
      <c r="CA48" s="15">
        <v>0</v>
      </c>
      <c r="CB48" s="15">
        <v>146.75</v>
      </c>
      <c r="CC48" s="22"/>
      <c r="CD48" s="22"/>
      <c r="CE48" s="15">
        <v>39.380000000000003</v>
      </c>
      <c r="CG48" s="15">
        <v>31.89</v>
      </c>
      <c r="CH48" s="15">
        <v>12.86</v>
      </c>
      <c r="CI48" s="15">
        <v>22.37</v>
      </c>
      <c r="CJ48" s="15">
        <v>1980.6</v>
      </c>
      <c r="CK48" s="15">
        <v>899.57</v>
      </c>
      <c r="CL48" s="15">
        <v>1440.09</v>
      </c>
      <c r="CM48" s="15">
        <v>32.08</v>
      </c>
      <c r="CN48" s="15">
        <v>15.9</v>
      </c>
      <c r="CO48" s="15">
        <v>23.99</v>
      </c>
    </row>
    <row r="49" spans="1:93" s="16" customFormat="1" x14ac:dyDescent="0.25">
      <c r="A49" s="28"/>
      <c r="B49" s="29" t="s">
        <v>104</v>
      </c>
      <c r="C49" s="30">
        <v>470</v>
      </c>
      <c r="D49" s="30">
        <v>14.68</v>
      </c>
      <c r="E49" s="30">
        <v>4.01</v>
      </c>
      <c r="F49" s="30">
        <v>11.28</v>
      </c>
      <c r="G49" s="30">
        <v>2.7</v>
      </c>
      <c r="H49" s="30">
        <v>91.29</v>
      </c>
      <c r="I49" s="30">
        <v>521.71</v>
      </c>
      <c r="J49" s="30">
        <v>5.42</v>
      </c>
      <c r="K49" s="30">
        <v>0.1</v>
      </c>
      <c r="L49" s="30">
        <v>0</v>
      </c>
      <c r="M49" s="30">
        <v>0</v>
      </c>
      <c r="N49" s="30">
        <v>25.9</v>
      </c>
      <c r="O49" s="30">
        <v>62.63</v>
      </c>
      <c r="P49" s="30">
        <v>2.76</v>
      </c>
      <c r="Q49" s="30">
        <v>0</v>
      </c>
      <c r="R49" s="30">
        <v>0</v>
      </c>
      <c r="S49" s="30">
        <v>0.24</v>
      </c>
      <c r="T49" s="30">
        <v>3.63</v>
      </c>
      <c r="U49" s="30">
        <v>315.68</v>
      </c>
      <c r="V49" s="30">
        <v>343.75</v>
      </c>
      <c r="W49" s="30">
        <v>189.97</v>
      </c>
      <c r="X49" s="30">
        <v>66.83</v>
      </c>
      <c r="Y49" s="30">
        <v>246.56</v>
      </c>
      <c r="Z49" s="30">
        <v>1.87</v>
      </c>
      <c r="AA49" s="30">
        <v>48</v>
      </c>
      <c r="AB49" s="30">
        <v>26.35</v>
      </c>
      <c r="AC49" s="30">
        <v>53.25</v>
      </c>
      <c r="AD49" s="30">
        <v>1.32</v>
      </c>
      <c r="AE49" s="30">
        <v>0.2</v>
      </c>
      <c r="AF49" s="30">
        <v>0.24</v>
      </c>
      <c r="AG49" s="30">
        <v>0.56999999999999995</v>
      </c>
      <c r="AH49" s="30">
        <v>3.17</v>
      </c>
      <c r="AI49" s="30">
        <v>0.73</v>
      </c>
      <c r="AJ49" s="16">
        <v>0</v>
      </c>
      <c r="AK49" s="16">
        <v>672.32</v>
      </c>
      <c r="AL49" s="16">
        <v>560.05999999999995</v>
      </c>
      <c r="AM49" s="16">
        <v>902.44</v>
      </c>
      <c r="AN49" s="16">
        <v>554.91</v>
      </c>
      <c r="AO49" s="16">
        <v>201.43</v>
      </c>
      <c r="AP49" s="16">
        <v>438.61</v>
      </c>
      <c r="AQ49" s="16">
        <v>171.28</v>
      </c>
      <c r="AR49" s="16">
        <v>630.25</v>
      </c>
      <c r="AS49" s="16">
        <v>330.17</v>
      </c>
      <c r="AT49" s="16">
        <v>480.05</v>
      </c>
      <c r="AU49" s="16">
        <v>506.55</v>
      </c>
      <c r="AV49" s="16">
        <v>270.43</v>
      </c>
      <c r="AW49" s="16">
        <v>528.65</v>
      </c>
      <c r="AX49" s="16">
        <v>2099.09</v>
      </c>
      <c r="AY49" s="16">
        <v>0</v>
      </c>
      <c r="AZ49" s="16">
        <v>686.23</v>
      </c>
      <c r="BA49" s="16">
        <v>382.86</v>
      </c>
      <c r="BB49" s="16">
        <v>290.3</v>
      </c>
      <c r="BC49" s="16">
        <v>204.68</v>
      </c>
      <c r="BD49" s="16">
        <v>0.12</v>
      </c>
      <c r="BE49" s="16">
        <v>0.05</v>
      </c>
      <c r="BF49" s="16">
        <v>0.03</v>
      </c>
      <c r="BG49" s="16">
        <v>7.0000000000000007E-2</v>
      </c>
      <c r="BH49" s="16">
        <v>0.08</v>
      </c>
      <c r="BI49" s="16">
        <v>0.36</v>
      </c>
      <c r="BJ49" s="16">
        <v>0</v>
      </c>
      <c r="BK49" s="16">
        <v>1.49</v>
      </c>
      <c r="BL49" s="16">
        <v>0</v>
      </c>
      <c r="BM49" s="16">
        <v>0.33</v>
      </c>
      <c r="BN49" s="16">
        <v>0</v>
      </c>
      <c r="BO49" s="16">
        <v>0</v>
      </c>
      <c r="BP49" s="16">
        <v>0</v>
      </c>
      <c r="BQ49" s="16">
        <v>7.0000000000000007E-2</v>
      </c>
      <c r="BR49" s="16">
        <v>0.11</v>
      </c>
      <c r="BS49" s="16">
        <v>1.6</v>
      </c>
      <c r="BT49" s="16">
        <v>0</v>
      </c>
      <c r="BU49" s="16">
        <v>0</v>
      </c>
      <c r="BV49" s="16">
        <v>1.04</v>
      </c>
      <c r="BW49" s="16">
        <v>0.03</v>
      </c>
      <c r="BX49" s="16">
        <v>0</v>
      </c>
      <c r="BY49" s="16">
        <v>0</v>
      </c>
      <c r="BZ49" s="16">
        <v>0</v>
      </c>
      <c r="CA49" s="16">
        <v>0</v>
      </c>
      <c r="CB49" s="16">
        <v>369.61</v>
      </c>
      <c r="CC49" s="13"/>
      <c r="CD49" s="13" t="e">
        <f>$I$49/#REF!*100</f>
        <v>#REF!</v>
      </c>
      <c r="CE49" s="16">
        <v>52.39</v>
      </c>
      <c r="CG49" s="16">
        <v>40.840000000000003</v>
      </c>
      <c r="CH49" s="16">
        <v>18.309999999999999</v>
      </c>
      <c r="CI49" s="16">
        <v>29.57</v>
      </c>
      <c r="CJ49" s="16">
        <v>4726.1000000000004</v>
      </c>
      <c r="CK49" s="16">
        <v>2110.5700000000002</v>
      </c>
      <c r="CL49" s="16">
        <v>3418.34</v>
      </c>
      <c r="CM49" s="16">
        <v>89.66</v>
      </c>
      <c r="CN49" s="16">
        <v>54.98</v>
      </c>
      <c r="CO49" s="16">
        <v>72.319999999999993</v>
      </c>
    </row>
    <row r="51" spans="1:93" x14ac:dyDescent="0.25">
      <c r="C51" s="36" t="s">
        <v>122</v>
      </c>
      <c r="D51" s="36"/>
      <c r="E51" s="36"/>
      <c r="F51" s="36"/>
      <c r="G51" s="36"/>
      <c r="H51" s="36"/>
      <c r="I51" s="36"/>
    </row>
    <row r="52" spans="1:93" x14ac:dyDescent="0.25">
      <c r="B52" s="32" t="s">
        <v>121</v>
      </c>
    </row>
    <row r="53" spans="1:93" x14ac:dyDescent="0.25">
      <c r="B53" s="18" t="s">
        <v>99</v>
      </c>
    </row>
    <row r="54" spans="1:93" s="26" customFormat="1" x14ac:dyDescent="0.25">
      <c r="A54" s="23" t="str">
        <f>"-"</f>
        <v>-</v>
      </c>
      <c r="B54" s="24" t="s">
        <v>100</v>
      </c>
      <c r="C54" s="25" t="str">
        <f>"70"</f>
        <v>70</v>
      </c>
      <c r="D54" s="25">
        <v>4.63</v>
      </c>
      <c r="E54" s="25">
        <v>0</v>
      </c>
      <c r="F54" s="25">
        <v>0.46</v>
      </c>
      <c r="G54" s="25">
        <v>0.46</v>
      </c>
      <c r="H54" s="25">
        <v>32.83</v>
      </c>
      <c r="I54" s="25">
        <v>156.73069999999998</v>
      </c>
      <c r="J54" s="25">
        <v>0</v>
      </c>
      <c r="K54" s="25">
        <v>0</v>
      </c>
      <c r="L54" s="25">
        <v>0</v>
      </c>
      <c r="M54" s="25">
        <v>0</v>
      </c>
      <c r="N54" s="25">
        <v>0.77</v>
      </c>
      <c r="O54" s="25">
        <v>31.92</v>
      </c>
      <c r="P54" s="25">
        <v>0.14000000000000001</v>
      </c>
      <c r="Q54" s="25">
        <v>0</v>
      </c>
      <c r="R54" s="25">
        <v>0</v>
      </c>
      <c r="S54" s="25">
        <v>0</v>
      </c>
      <c r="T54" s="25">
        <v>1.26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  <c r="AD54" s="25">
        <v>0</v>
      </c>
      <c r="AE54" s="25">
        <v>0</v>
      </c>
      <c r="AF54" s="25">
        <v>0</v>
      </c>
      <c r="AG54" s="25">
        <v>0</v>
      </c>
      <c r="AH54" s="25">
        <v>0</v>
      </c>
      <c r="AI54" s="25">
        <v>0</v>
      </c>
      <c r="AJ54" s="26">
        <v>0</v>
      </c>
      <c r="AK54" s="26">
        <v>223.5</v>
      </c>
      <c r="AL54" s="26">
        <v>232.64</v>
      </c>
      <c r="AM54" s="26">
        <v>356.27</v>
      </c>
      <c r="AN54" s="26">
        <v>118.15</v>
      </c>
      <c r="AO54" s="26">
        <v>70.040000000000006</v>
      </c>
      <c r="AP54" s="26">
        <v>140.07</v>
      </c>
      <c r="AQ54" s="26">
        <v>52.98</v>
      </c>
      <c r="AR54" s="26">
        <v>253.34</v>
      </c>
      <c r="AS54" s="26">
        <v>157.12</v>
      </c>
      <c r="AT54" s="26">
        <v>219.24</v>
      </c>
      <c r="AU54" s="26">
        <v>180.87</v>
      </c>
      <c r="AV54" s="26">
        <v>95</v>
      </c>
      <c r="AW54" s="26">
        <v>168.08</v>
      </c>
      <c r="AX54" s="26">
        <v>1405.57</v>
      </c>
      <c r="AY54" s="26">
        <v>0</v>
      </c>
      <c r="AZ54" s="26">
        <v>457.97</v>
      </c>
      <c r="BA54" s="26">
        <v>199.14</v>
      </c>
      <c r="BB54" s="26">
        <v>132.15</v>
      </c>
      <c r="BC54" s="26">
        <v>104.75</v>
      </c>
      <c r="BD54" s="26">
        <v>0</v>
      </c>
      <c r="BE54" s="26">
        <v>0</v>
      </c>
      <c r="BF54" s="26">
        <v>0</v>
      </c>
      <c r="BG54" s="26">
        <v>0</v>
      </c>
      <c r="BH54" s="26">
        <v>0</v>
      </c>
      <c r="BI54" s="26">
        <v>0</v>
      </c>
      <c r="BJ54" s="26">
        <v>0</v>
      </c>
      <c r="BK54" s="26">
        <v>0.06</v>
      </c>
      <c r="BL54" s="26">
        <v>0</v>
      </c>
      <c r="BM54" s="26">
        <v>0.01</v>
      </c>
      <c r="BN54" s="26">
        <v>0</v>
      </c>
      <c r="BO54" s="26">
        <v>0</v>
      </c>
      <c r="BP54" s="26">
        <v>0</v>
      </c>
      <c r="BQ54" s="26">
        <v>0</v>
      </c>
      <c r="BR54" s="26">
        <v>0.01</v>
      </c>
      <c r="BS54" s="26">
        <v>0.05</v>
      </c>
      <c r="BT54" s="26">
        <v>0</v>
      </c>
      <c r="BU54" s="26">
        <v>0</v>
      </c>
      <c r="BV54" s="26">
        <v>0.19</v>
      </c>
      <c r="BW54" s="26">
        <v>0.01</v>
      </c>
      <c r="BX54" s="26">
        <v>0</v>
      </c>
      <c r="BY54" s="26">
        <v>0</v>
      </c>
      <c r="BZ54" s="26">
        <v>0</v>
      </c>
      <c r="CA54" s="26">
        <v>0</v>
      </c>
      <c r="CB54" s="26">
        <v>27.37</v>
      </c>
      <c r="CC54" s="27"/>
      <c r="CD54" s="27"/>
      <c r="CE54" s="26">
        <v>0</v>
      </c>
      <c r="CG54" s="26">
        <v>0</v>
      </c>
      <c r="CH54" s="26">
        <v>0</v>
      </c>
      <c r="CI54" s="26">
        <v>0</v>
      </c>
      <c r="CJ54" s="26">
        <v>1425</v>
      </c>
      <c r="CK54" s="26">
        <v>549</v>
      </c>
      <c r="CL54" s="26">
        <v>987</v>
      </c>
      <c r="CM54" s="26">
        <v>11.4</v>
      </c>
      <c r="CN54" s="26">
        <v>11.4</v>
      </c>
      <c r="CO54" s="26">
        <v>11.4</v>
      </c>
    </row>
    <row r="55" spans="1:93" s="26" customFormat="1" x14ac:dyDescent="0.25">
      <c r="A55" s="23" t="str">
        <f>"-"</f>
        <v>-</v>
      </c>
      <c r="B55" s="24" t="s">
        <v>101</v>
      </c>
      <c r="C55" s="25" t="str">
        <f>"20"</f>
        <v>20</v>
      </c>
      <c r="D55" s="25">
        <v>1.5</v>
      </c>
      <c r="E55" s="25">
        <v>0</v>
      </c>
      <c r="F55" s="25">
        <v>1.96</v>
      </c>
      <c r="G55" s="25">
        <v>0</v>
      </c>
      <c r="H55" s="25">
        <v>15.34</v>
      </c>
      <c r="I55" s="25">
        <v>84.452000000000012</v>
      </c>
      <c r="J55" s="25">
        <v>0.42</v>
      </c>
      <c r="K55" s="25">
        <v>0</v>
      </c>
      <c r="L55" s="25">
        <v>0</v>
      </c>
      <c r="M55" s="25">
        <v>0</v>
      </c>
      <c r="N55" s="25">
        <v>4.72</v>
      </c>
      <c r="O55" s="25">
        <v>10.16</v>
      </c>
      <c r="P55" s="25">
        <v>0.46</v>
      </c>
      <c r="Q55" s="25">
        <v>0</v>
      </c>
      <c r="R55" s="25">
        <v>0</v>
      </c>
      <c r="S55" s="25">
        <v>0.1</v>
      </c>
      <c r="T55" s="25">
        <v>0.2</v>
      </c>
      <c r="U55" s="25">
        <v>66</v>
      </c>
      <c r="V55" s="25">
        <v>22</v>
      </c>
      <c r="W55" s="25">
        <v>5.8</v>
      </c>
      <c r="X55" s="25">
        <v>4</v>
      </c>
      <c r="Y55" s="25">
        <v>18</v>
      </c>
      <c r="Z55" s="25">
        <v>0.42</v>
      </c>
      <c r="AA55" s="25">
        <v>2</v>
      </c>
      <c r="AB55" s="25">
        <v>1.6</v>
      </c>
      <c r="AC55" s="25">
        <v>2.2000000000000002</v>
      </c>
      <c r="AD55" s="25">
        <v>0.7</v>
      </c>
      <c r="AE55" s="25">
        <v>0.02</v>
      </c>
      <c r="AF55" s="25">
        <v>0.01</v>
      </c>
      <c r="AG55" s="25">
        <v>0.14000000000000001</v>
      </c>
      <c r="AH55" s="25">
        <v>0.38</v>
      </c>
      <c r="AI55" s="25">
        <v>0</v>
      </c>
      <c r="AJ55" s="26">
        <v>0</v>
      </c>
      <c r="AK55" s="26">
        <v>249.4</v>
      </c>
      <c r="AL55" s="26">
        <v>185.2</v>
      </c>
      <c r="AM55" s="26">
        <v>318.8</v>
      </c>
      <c r="AN55" s="26">
        <v>286.60000000000002</v>
      </c>
      <c r="AO55" s="26">
        <v>87.6</v>
      </c>
      <c r="AP55" s="26">
        <v>162.4</v>
      </c>
      <c r="AQ55" s="26">
        <v>47.6</v>
      </c>
      <c r="AR55" s="26">
        <v>185.6</v>
      </c>
      <c r="AS55" s="26">
        <v>0</v>
      </c>
      <c r="AT55" s="26">
        <v>0</v>
      </c>
      <c r="AU55" s="26">
        <v>0</v>
      </c>
      <c r="AV55" s="26">
        <v>87.8</v>
      </c>
      <c r="AW55" s="26">
        <v>0</v>
      </c>
      <c r="AX55" s="26">
        <v>0</v>
      </c>
      <c r="AY55" s="26">
        <v>0</v>
      </c>
      <c r="AZ55" s="26">
        <v>0</v>
      </c>
      <c r="BA55" s="26">
        <v>0</v>
      </c>
      <c r="BB55" s="26">
        <v>0</v>
      </c>
      <c r="BC55" s="26">
        <v>0</v>
      </c>
      <c r="BD55" s="26">
        <v>0</v>
      </c>
      <c r="BE55" s="26">
        <v>0</v>
      </c>
      <c r="BF55" s="26">
        <v>0</v>
      </c>
      <c r="BG55" s="26">
        <v>0</v>
      </c>
      <c r="BH55" s="26">
        <v>0</v>
      </c>
      <c r="BI55" s="26">
        <v>0</v>
      </c>
      <c r="BJ55" s="26">
        <v>0</v>
      </c>
      <c r="BK55" s="26">
        <v>0</v>
      </c>
      <c r="BL55" s="26">
        <v>0</v>
      </c>
      <c r="BM55" s="26">
        <v>0</v>
      </c>
      <c r="BN55" s="26">
        <v>0</v>
      </c>
      <c r="BO55" s="26">
        <v>0</v>
      </c>
      <c r="BP55" s="26">
        <v>0</v>
      </c>
      <c r="BQ55" s="26">
        <v>0</v>
      </c>
      <c r="BR55" s="26">
        <v>0</v>
      </c>
      <c r="BS55" s="26">
        <v>0</v>
      </c>
      <c r="BT55" s="26">
        <v>0</v>
      </c>
      <c r="BU55" s="26">
        <v>0</v>
      </c>
      <c r="BV55" s="26">
        <v>0</v>
      </c>
      <c r="BW55" s="26">
        <v>0</v>
      </c>
      <c r="BX55" s="26">
        <v>0</v>
      </c>
      <c r="BY55" s="26">
        <v>0</v>
      </c>
      <c r="BZ55" s="26">
        <v>0</v>
      </c>
      <c r="CA55" s="26">
        <v>0</v>
      </c>
      <c r="CB55" s="26">
        <v>0.9</v>
      </c>
      <c r="CC55" s="27"/>
      <c r="CD55" s="27"/>
      <c r="CE55" s="26">
        <v>2.27</v>
      </c>
      <c r="CG55" s="26">
        <v>1.26</v>
      </c>
      <c r="CH55" s="26">
        <v>1.26</v>
      </c>
      <c r="CI55" s="26">
        <v>1.26</v>
      </c>
      <c r="CJ55" s="26">
        <v>648</v>
      </c>
      <c r="CK55" s="26">
        <v>414</v>
      </c>
      <c r="CL55" s="26">
        <v>531</v>
      </c>
      <c r="CM55" s="26">
        <v>6.16</v>
      </c>
      <c r="CN55" s="26">
        <v>6.16</v>
      </c>
      <c r="CO55" s="26">
        <v>6.16</v>
      </c>
    </row>
    <row r="56" spans="1:93" s="26" customFormat="1" x14ac:dyDescent="0.25">
      <c r="A56" s="23" t="str">
        <f>"29/10"</f>
        <v>29/10</v>
      </c>
      <c r="B56" s="24" t="s">
        <v>106</v>
      </c>
      <c r="C56" s="25" t="str">
        <f>"200"</f>
        <v>200</v>
      </c>
      <c r="D56" s="25">
        <v>0.23</v>
      </c>
      <c r="E56" s="25">
        <v>0</v>
      </c>
      <c r="F56" s="25">
        <v>0.05</v>
      </c>
      <c r="G56" s="25">
        <v>0.05</v>
      </c>
      <c r="H56" s="25">
        <v>9.92</v>
      </c>
      <c r="I56" s="25">
        <v>39.591609756097526</v>
      </c>
      <c r="J56" s="25">
        <v>0</v>
      </c>
      <c r="K56" s="25">
        <v>0</v>
      </c>
      <c r="L56" s="25">
        <v>0</v>
      </c>
      <c r="M56" s="25">
        <v>0</v>
      </c>
      <c r="N56" s="25">
        <v>9.7200000000000006</v>
      </c>
      <c r="O56" s="25">
        <v>0</v>
      </c>
      <c r="P56" s="25">
        <v>0.19</v>
      </c>
      <c r="Q56" s="25">
        <v>0</v>
      </c>
      <c r="R56" s="25">
        <v>0</v>
      </c>
      <c r="S56" s="25">
        <v>0.28000000000000003</v>
      </c>
      <c r="T56" s="25">
        <v>0.09</v>
      </c>
      <c r="U56" s="25">
        <v>0.63</v>
      </c>
      <c r="V56" s="25">
        <v>8.16</v>
      </c>
      <c r="W56" s="25">
        <v>2.1800000000000002</v>
      </c>
      <c r="X56" s="25">
        <v>0.56000000000000005</v>
      </c>
      <c r="Y56" s="25">
        <v>1</v>
      </c>
      <c r="Z56" s="25">
        <v>0.06</v>
      </c>
      <c r="AA56" s="25">
        <v>0</v>
      </c>
      <c r="AB56" s="25">
        <v>0.44</v>
      </c>
      <c r="AC56" s="25">
        <v>0.1</v>
      </c>
      <c r="AD56" s="25">
        <v>0.01</v>
      </c>
      <c r="AE56" s="25">
        <v>0</v>
      </c>
      <c r="AF56" s="25">
        <v>0</v>
      </c>
      <c r="AG56" s="25">
        <v>0</v>
      </c>
      <c r="AH56" s="25">
        <v>0.01</v>
      </c>
      <c r="AI56" s="25">
        <v>0.78</v>
      </c>
      <c r="AJ56" s="26">
        <v>0</v>
      </c>
      <c r="AK56" s="26">
        <v>0.67</v>
      </c>
      <c r="AL56" s="26">
        <v>0.76</v>
      </c>
      <c r="AM56" s="26">
        <v>0.62</v>
      </c>
      <c r="AN56" s="26">
        <v>1.1499999999999999</v>
      </c>
      <c r="AO56" s="26">
        <v>0.28999999999999998</v>
      </c>
      <c r="AP56" s="26">
        <v>1.2</v>
      </c>
      <c r="AQ56" s="26">
        <v>0</v>
      </c>
      <c r="AR56" s="26">
        <v>1.53</v>
      </c>
      <c r="AS56" s="26">
        <v>0</v>
      </c>
      <c r="AT56" s="26">
        <v>0</v>
      </c>
      <c r="AU56" s="26">
        <v>0</v>
      </c>
      <c r="AV56" s="26">
        <v>0.86</v>
      </c>
      <c r="AW56" s="26">
        <v>0</v>
      </c>
      <c r="AX56" s="26">
        <v>0</v>
      </c>
      <c r="AY56" s="26">
        <v>0</v>
      </c>
      <c r="AZ56" s="26">
        <v>0</v>
      </c>
      <c r="BA56" s="26">
        <v>0</v>
      </c>
      <c r="BB56" s="26">
        <v>0</v>
      </c>
      <c r="BC56" s="26">
        <v>0</v>
      </c>
      <c r="BD56" s="26">
        <v>0</v>
      </c>
      <c r="BE56" s="26">
        <v>0</v>
      </c>
      <c r="BF56" s="26">
        <v>0</v>
      </c>
      <c r="BG56" s="26">
        <v>0</v>
      </c>
      <c r="BH56" s="26">
        <v>0</v>
      </c>
      <c r="BI56" s="26">
        <v>0</v>
      </c>
      <c r="BJ56" s="26">
        <v>0</v>
      </c>
      <c r="BK56" s="26">
        <v>0</v>
      </c>
      <c r="BL56" s="26">
        <v>0</v>
      </c>
      <c r="BM56" s="26">
        <v>0</v>
      </c>
      <c r="BN56" s="26">
        <v>0</v>
      </c>
      <c r="BO56" s="26">
        <v>0</v>
      </c>
      <c r="BP56" s="26">
        <v>0</v>
      </c>
      <c r="BQ56" s="26">
        <v>0</v>
      </c>
      <c r="BR56" s="26">
        <v>0</v>
      </c>
      <c r="BS56" s="26">
        <v>0</v>
      </c>
      <c r="BT56" s="26">
        <v>0</v>
      </c>
      <c r="BU56" s="26">
        <v>0</v>
      </c>
      <c r="BV56" s="26">
        <v>0</v>
      </c>
      <c r="BW56" s="26">
        <v>0</v>
      </c>
      <c r="BX56" s="26">
        <v>0</v>
      </c>
      <c r="BY56" s="26">
        <v>0</v>
      </c>
      <c r="BZ56" s="26">
        <v>0</v>
      </c>
      <c r="CA56" s="26">
        <v>0</v>
      </c>
      <c r="CB56" s="26">
        <v>199.5</v>
      </c>
      <c r="CC56" s="27"/>
      <c r="CD56" s="27"/>
      <c r="CE56" s="26">
        <v>7.0000000000000007E-2</v>
      </c>
      <c r="CG56" s="26">
        <v>3.85</v>
      </c>
      <c r="CH56" s="26">
        <v>3.72</v>
      </c>
      <c r="CI56" s="26">
        <v>3.79</v>
      </c>
      <c r="CJ56" s="26">
        <v>434.63</v>
      </c>
      <c r="CK56" s="26">
        <v>165.16</v>
      </c>
      <c r="CL56" s="26">
        <v>299.89999999999998</v>
      </c>
      <c r="CM56" s="26">
        <v>39.92</v>
      </c>
      <c r="CN56" s="26">
        <v>23.87</v>
      </c>
      <c r="CO56" s="26">
        <v>31.9</v>
      </c>
    </row>
    <row r="57" spans="1:93" s="15" customFormat="1" ht="31.5" x14ac:dyDescent="0.25">
      <c r="A57" s="19" t="str">
        <f>"16/4"</f>
        <v>16/4</v>
      </c>
      <c r="B57" s="20" t="s">
        <v>115</v>
      </c>
      <c r="C57" s="21" t="str">
        <f>"180"</f>
        <v>180</v>
      </c>
      <c r="D57" s="21">
        <v>5.88</v>
      </c>
      <c r="E57" s="21">
        <v>2.12</v>
      </c>
      <c r="F57" s="21">
        <v>4.93</v>
      </c>
      <c r="G57" s="21">
        <v>1.19</v>
      </c>
      <c r="H57" s="21">
        <v>29.36</v>
      </c>
      <c r="I57" s="21">
        <v>183.8574648</v>
      </c>
      <c r="J57" s="21">
        <v>3.03</v>
      </c>
      <c r="K57" s="21">
        <v>0.08</v>
      </c>
      <c r="L57" s="21">
        <v>0</v>
      </c>
      <c r="M57" s="21">
        <v>0</v>
      </c>
      <c r="N57" s="21">
        <v>7.01</v>
      </c>
      <c r="O57" s="21">
        <v>21.16</v>
      </c>
      <c r="P57" s="21">
        <v>1.18</v>
      </c>
      <c r="Q57" s="21">
        <v>0</v>
      </c>
      <c r="R57" s="21">
        <v>0</v>
      </c>
      <c r="S57" s="21">
        <v>7.0000000000000007E-2</v>
      </c>
      <c r="T57" s="21">
        <v>1.4</v>
      </c>
      <c r="U57" s="21">
        <v>214.37</v>
      </c>
      <c r="V57" s="21">
        <v>160.43</v>
      </c>
      <c r="W57" s="21">
        <v>86.9</v>
      </c>
      <c r="X57" s="21">
        <v>34.85</v>
      </c>
      <c r="Y57" s="21">
        <v>130.58000000000001</v>
      </c>
      <c r="Z57" s="21">
        <v>0.94</v>
      </c>
      <c r="AA57" s="21">
        <v>17.28</v>
      </c>
      <c r="AB57" s="21">
        <v>20.16</v>
      </c>
      <c r="AC57" s="21">
        <v>33.119999999999997</v>
      </c>
      <c r="AD57" s="21">
        <v>0.14000000000000001</v>
      </c>
      <c r="AE57" s="21">
        <v>0.13</v>
      </c>
      <c r="AF57" s="21">
        <v>0.1</v>
      </c>
      <c r="AG57" s="21">
        <v>0.52</v>
      </c>
      <c r="AH57" s="21">
        <v>2.2400000000000002</v>
      </c>
      <c r="AI57" s="21">
        <v>0.37</v>
      </c>
      <c r="AJ57" s="15">
        <v>0</v>
      </c>
      <c r="AK57" s="15">
        <v>160.47</v>
      </c>
      <c r="AL57" s="15">
        <v>146.9</v>
      </c>
      <c r="AM57" s="15">
        <v>521.67999999999995</v>
      </c>
      <c r="AN57" s="15">
        <v>98.98</v>
      </c>
      <c r="AO57" s="15">
        <v>100.74</v>
      </c>
      <c r="AP57" s="15">
        <v>136.94999999999999</v>
      </c>
      <c r="AQ57" s="15">
        <v>62.37</v>
      </c>
      <c r="AR57" s="15">
        <v>197.69</v>
      </c>
      <c r="AS57" s="15">
        <v>365</v>
      </c>
      <c r="AT57" s="15">
        <v>144.69999999999999</v>
      </c>
      <c r="AU57" s="15">
        <v>221.89</v>
      </c>
      <c r="AV57" s="15">
        <v>89.17</v>
      </c>
      <c r="AW57" s="15">
        <v>102.33</v>
      </c>
      <c r="AX57" s="15">
        <v>756.05</v>
      </c>
      <c r="AY57" s="15">
        <v>0</v>
      </c>
      <c r="AZ57" s="15">
        <v>275.73</v>
      </c>
      <c r="BA57" s="15">
        <v>238.71</v>
      </c>
      <c r="BB57" s="15">
        <v>140.16999999999999</v>
      </c>
      <c r="BC57" s="15">
        <v>61.25</v>
      </c>
      <c r="BD57" s="15">
        <v>0.09</v>
      </c>
      <c r="BE57" s="15">
        <v>0.04</v>
      </c>
      <c r="BF57" s="15">
        <v>0.02</v>
      </c>
      <c r="BG57" s="15">
        <v>0.05</v>
      </c>
      <c r="BH57" s="15">
        <v>0.05</v>
      </c>
      <c r="BI57" s="15">
        <v>0.25</v>
      </c>
      <c r="BJ57" s="15">
        <v>0</v>
      </c>
      <c r="BK57" s="15">
        <v>0.78</v>
      </c>
      <c r="BL57" s="15">
        <v>0</v>
      </c>
      <c r="BM57" s="15">
        <v>0.23</v>
      </c>
      <c r="BN57" s="15">
        <v>0.01</v>
      </c>
      <c r="BO57" s="15">
        <v>0</v>
      </c>
      <c r="BP57" s="15">
        <v>0</v>
      </c>
      <c r="BQ57" s="15">
        <v>0.05</v>
      </c>
      <c r="BR57" s="15">
        <v>0.08</v>
      </c>
      <c r="BS57" s="15">
        <v>0.74</v>
      </c>
      <c r="BT57" s="15">
        <v>0</v>
      </c>
      <c r="BU57" s="15">
        <v>0</v>
      </c>
      <c r="BV57" s="15">
        <v>0.69</v>
      </c>
      <c r="BW57" s="15">
        <v>0.01</v>
      </c>
      <c r="BX57" s="15">
        <v>0</v>
      </c>
      <c r="BY57" s="15">
        <v>0</v>
      </c>
      <c r="BZ57" s="15">
        <v>0</v>
      </c>
      <c r="CA57" s="15">
        <v>0</v>
      </c>
      <c r="CB57" s="15">
        <v>149.22</v>
      </c>
      <c r="CC57" s="22"/>
      <c r="CD57" s="22"/>
      <c r="CE57" s="15">
        <v>20.64</v>
      </c>
      <c r="CG57" s="15">
        <v>31</v>
      </c>
      <c r="CH57" s="15">
        <v>15.28</v>
      </c>
      <c r="CI57" s="15">
        <v>23.14</v>
      </c>
      <c r="CJ57" s="15">
        <v>2123.67</v>
      </c>
      <c r="CK57" s="15">
        <v>973.11</v>
      </c>
      <c r="CL57" s="15">
        <v>1548.39</v>
      </c>
      <c r="CM57" s="15">
        <v>36.56</v>
      </c>
      <c r="CN57" s="15">
        <v>18.86</v>
      </c>
      <c r="CO57" s="15">
        <v>27.71</v>
      </c>
    </row>
    <row r="58" spans="1:93" s="16" customFormat="1" x14ac:dyDescent="0.25">
      <c r="A58" s="28"/>
      <c r="B58" s="29" t="s">
        <v>104</v>
      </c>
      <c r="C58" s="30"/>
      <c r="D58" s="30">
        <v>12.24</v>
      </c>
      <c r="E58" s="30">
        <v>2.12</v>
      </c>
      <c r="F58" s="30">
        <v>7.4</v>
      </c>
      <c r="G58" s="30">
        <v>1.7</v>
      </c>
      <c r="H58" s="30">
        <v>87.44</v>
      </c>
      <c r="I58" s="30">
        <v>464.63</v>
      </c>
      <c r="J58" s="30">
        <v>3.45</v>
      </c>
      <c r="K58" s="30">
        <v>0.08</v>
      </c>
      <c r="L58" s="30">
        <v>0</v>
      </c>
      <c r="M58" s="30">
        <v>0</v>
      </c>
      <c r="N58" s="30">
        <v>22.23</v>
      </c>
      <c r="O58" s="30">
        <v>63.24</v>
      </c>
      <c r="P58" s="30">
        <v>1.97</v>
      </c>
      <c r="Q58" s="30">
        <v>0</v>
      </c>
      <c r="R58" s="30">
        <v>0</v>
      </c>
      <c r="S58" s="30">
        <v>0.45</v>
      </c>
      <c r="T58" s="30">
        <v>2.95</v>
      </c>
      <c r="U58" s="30">
        <v>281</v>
      </c>
      <c r="V58" s="30">
        <v>190.59</v>
      </c>
      <c r="W58" s="30">
        <v>94.87</v>
      </c>
      <c r="X58" s="30">
        <v>39.409999999999997</v>
      </c>
      <c r="Y58" s="30">
        <v>149.58000000000001</v>
      </c>
      <c r="Z58" s="30">
        <v>1.41</v>
      </c>
      <c r="AA58" s="30">
        <v>19.28</v>
      </c>
      <c r="AB58" s="30">
        <v>22.2</v>
      </c>
      <c r="AC58" s="30">
        <v>35.42</v>
      </c>
      <c r="AD58" s="30">
        <v>0.85</v>
      </c>
      <c r="AE58" s="30">
        <v>0.15</v>
      </c>
      <c r="AF58" s="30">
        <v>0.11</v>
      </c>
      <c r="AG58" s="30">
        <v>0.67</v>
      </c>
      <c r="AH58" s="30">
        <v>2.63</v>
      </c>
      <c r="AI58" s="30">
        <v>1.1499999999999999</v>
      </c>
      <c r="AJ58" s="16">
        <v>0</v>
      </c>
      <c r="AK58" s="16">
        <v>634.04</v>
      </c>
      <c r="AL58" s="16">
        <v>565.5</v>
      </c>
      <c r="AM58" s="16">
        <v>1197.3599999999999</v>
      </c>
      <c r="AN58" s="16">
        <v>504.88</v>
      </c>
      <c r="AO58" s="16">
        <v>258.66000000000003</v>
      </c>
      <c r="AP58" s="16">
        <v>440.62</v>
      </c>
      <c r="AQ58" s="16">
        <v>162.94999999999999</v>
      </c>
      <c r="AR58" s="16">
        <v>638.16999999999996</v>
      </c>
      <c r="AS58" s="16">
        <v>522.12</v>
      </c>
      <c r="AT58" s="16">
        <v>363.94</v>
      </c>
      <c r="AU58" s="16">
        <v>402.76</v>
      </c>
      <c r="AV58" s="16">
        <v>272.83</v>
      </c>
      <c r="AW58" s="16">
        <v>270.42</v>
      </c>
      <c r="AX58" s="16">
        <v>2161.63</v>
      </c>
      <c r="AY58" s="16">
        <v>0</v>
      </c>
      <c r="AZ58" s="16">
        <v>733.7</v>
      </c>
      <c r="BA58" s="16">
        <v>437.85</v>
      </c>
      <c r="BB58" s="16">
        <v>272.32</v>
      </c>
      <c r="BC58" s="16">
        <v>166</v>
      </c>
      <c r="BD58" s="16">
        <v>0.09</v>
      </c>
      <c r="BE58" s="16">
        <v>0.04</v>
      </c>
      <c r="BF58" s="16">
        <v>0.02</v>
      </c>
      <c r="BG58" s="16">
        <v>0.05</v>
      </c>
      <c r="BH58" s="16">
        <v>0.05</v>
      </c>
      <c r="BI58" s="16">
        <v>0.25</v>
      </c>
      <c r="BJ58" s="16">
        <v>0</v>
      </c>
      <c r="BK58" s="16">
        <v>0.83</v>
      </c>
      <c r="BL58" s="16">
        <v>0</v>
      </c>
      <c r="BM58" s="16">
        <v>0.24</v>
      </c>
      <c r="BN58" s="16">
        <v>0.01</v>
      </c>
      <c r="BO58" s="16">
        <v>0</v>
      </c>
      <c r="BP58" s="16">
        <v>0</v>
      </c>
      <c r="BQ58" s="16">
        <v>0.05</v>
      </c>
      <c r="BR58" s="16">
        <v>0.08</v>
      </c>
      <c r="BS58" s="16">
        <v>0.78</v>
      </c>
      <c r="BT58" s="16">
        <v>0</v>
      </c>
      <c r="BU58" s="16">
        <v>0</v>
      </c>
      <c r="BV58" s="16">
        <v>0.89</v>
      </c>
      <c r="BW58" s="16">
        <v>0.02</v>
      </c>
      <c r="BX58" s="16">
        <v>0</v>
      </c>
      <c r="BY58" s="16">
        <v>0</v>
      </c>
      <c r="BZ58" s="16">
        <v>0</v>
      </c>
      <c r="CA58" s="16">
        <v>0</v>
      </c>
      <c r="CB58" s="16">
        <v>376.99</v>
      </c>
      <c r="CC58" s="13"/>
      <c r="CD58" s="13" t="e">
        <f>$I$58/#REF!*100</f>
        <v>#REF!</v>
      </c>
      <c r="CE58" s="16">
        <v>22.98</v>
      </c>
      <c r="CG58" s="16">
        <v>36.11</v>
      </c>
      <c r="CH58" s="16">
        <v>20.260000000000002</v>
      </c>
      <c r="CI58" s="16">
        <v>28.18</v>
      </c>
      <c r="CJ58" s="16">
        <v>4631.3</v>
      </c>
      <c r="CK58" s="16">
        <v>2101.27</v>
      </c>
      <c r="CL58" s="16">
        <v>3366.28</v>
      </c>
      <c r="CM58" s="16">
        <v>94.04</v>
      </c>
      <c r="CN58" s="16">
        <v>60.29</v>
      </c>
      <c r="CO58" s="16">
        <v>77.16</v>
      </c>
    </row>
    <row r="59" spans="1:93" x14ac:dyDescent="0.25">
      <c r="B59" s="32" t="s">
        <v>120</v>
      </c>
    </row>
    <row r="60" spans="1:93" x14ac:dyDescent="0.25">
      <c r="B60" s="18" t="s">
        <v>99</v>
      </c>
    </row>
    <row r="61" spans="1:93" s="26" customFormat="1" x14ac:dyDescent="0.25">
      <c r="A61" s="23" t="str">
        <f>"-"</f>
        <v>-</v>
      </c>
      <c r="B61" s="24" t="s">
        <v>100</v>
      </c>
      <c r="C61" s="25" t="str">
        <f>"70"</f>
        <v>70</v>
      </c>
      <c r="D61" s="25">
        <v>4.63</v>
      </c>
      <c r="E61" s="25">
        <v>0</v>
      </c>
      <c r="F61" s="25">
        <v>0.46</v>
      </c>
      <c r="G61" s="25">
        <v>0.46</v>
      </c>
      <c r="H61" s="25">
        <v>32.83</v>
      </c>
      <c r="I61" s="25">
        <v>156.73069999999998</v>
      </c>
      <c r="J61" s="25">
        <v>0</v>
      </c>
      <c r="K61" s="25">
        <v>0</v>
      </c>
      <c r="L61" s="25">
        <v>0</v>
      </c>
      <c r="M61" s="25">
        <v>0</v>
      </c>
      <c r="N61" s="25">
        <v>0.77</v>
      </c>
      <c r="O61" s="25">
        <v>31.92</v>
      </c>
      <c r="P61" s="25">
        <v>0.14000000000000001</v>
      </c>
      <c r="Q61" s="25">
        <v>0</v>
      </c>
      <c r="R61" s="25">
        <v>0</v>
      </c>
      <c r="S61" s="25">
        <v>0</v>
      </c>
      <c r="T61" s="25">
        <v>1.26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  <c r="AD61" s="25">
        <v>0</v>
      </c>
      <c r="AE61" s="25">
        <v>0</v>
      </c>
      <c r="AF61" s="25">
        <v>0</v>
      </c>
      <c r="AG61" s="25">
        <v>0</v>
      </c>
      <c r="AH61" s="25">
        <v>0</v>
      </c>
      <c r="AI61" s="25">
        <v>0</v>
      </c>
      <c r="AJ61" s="26">
        <v>0</v>
      </c>
      <c r="AK61" s="26">
        <v>223.5</v>
      </c>
      <c r="AL61" s="26">
        <v>232.64</v>
      </c>
      <c r="AM61" s="26">
        <v>356.27</v>
      </c>
      <c r="AN61" s="26">
        <v>118.15</v>
      </c>
      <c r="AO61" s="26">
        <v>70.040000000000006</v>
      </c>
      <c r="AP61" s="26">
        <v>140.07</v>
      </c>
      <c r="AQ61" s="26">
        <v>52.98</v>
      </c>
      <c r="AR61" s="26">
        <v>253.34</v>
      </c>
      <c r="AS61" s="26">
        <v>157.12</v>
      </c>
      <c r="AT61" s="26">
        <v>219.24</v>
      </c>
      <c r="AU61" s="26">
        <v>180.87</v>
      </c>
      <c r="AV61" s="26">
        <v>95</v>
      </c>
      <c r="AW61" s="26">
        <v>168.08</v>
      </c>
      <c r="AX61" s="26">
        <v>1405.57</v>
      </c>
      <c r="AY61" s="26">
        <v>0</v>
      </c>
      <c r="AZ61" s="26">
        <v>457.97</v>
      </c>
      <c r="BA61" s="26">
        <v>199.14</v>
      </c>
      <c r="BB61" s="26">
        <v>132.15</v>
      </c>
      <c r="BC61" s="26">
        <v>104.75</v>
      </c>
      <c r="BD61" s="26">
        <v>0</v>
      </c>
      <c r="BE61" s="26">
        <v>0</v>
      </c>
      <c r="BF61" s="26">
        <v>0</v>
      </c>
      <c r="BG61" s="26">
        <v>0</v>
      </c>
      <c r="BH61" s="26">
        <v>0</v>
      </c>
      <c r="BI61" s="26">
        <v>0</v>
      </c>
      <c r="BJ61" s="26">
        <v>0</v>
      </c>
      <c r="BK61" s="26">
        <v>0.06</v>
      </c>
      <c r="BL61" s="26">
        <v>0</v>
      </c>
      <c r="BM61" s="26">
        <v>0.01</v>
      </c>
      <c r="BN61" s="26">
        <v>0</v>
      </c>
      <c r="BO61" s="26">
        <v>0</v>
      </c>
      <c r="BP61" s="26">
        <v>0</v>
      </c>
      <c r="BQ61" s="26">
        <v>0</v>
      </c>
      <c r="BR61" s="26">
        <v>0.01</v>
      </c>
      <c r="BS61" s="26">
        <v>0.05</v>
      </c>
      <c r="BT61" s="26">
        <v>0</v>
      </c>
      <c r="BU61" s="26">
        <v>0</v>
      </c>
      <c r="BV61" s="26">
        <v>0.19</v>
      </c>
      <c r="BW61" s="26">
        <v>0.01</v>
      </c>
      <c r="BX61" s="26">
        <v>0</v>
      </c>
      <c r="BY61" s="26">
        <v>0</v>
      </c>
      <c r="BZ61" s="26">
        <v>0</v>
      </c>
      <c r="CA61" s="26">
        <v>0</v>
      </c>
      <c r="CB61" s="26">
        <v>27.37</v>
      </c>
      <c r="CC61" s="27"/>
      <c r="CD61" s="27"/>
      <c r="CE61" s="26">
        <v>0</v>
      </c>
      <c r="CG61" s="26">
        <v>0</v>
      </c>
      <c r="CH61" s="26">
        <v>0</v>
      </c>
      <c r="CI61" s="26">
        <v>0</v>
      </c>
      <c r="CJ61" s="26">
        <v>1425</v>
      </c>
      <c r="CK61" s="26">
        <v>549</v>
      </c>
      <c r="CL61" s="26">
        <v>987</v>
      </c>
      <c r="CM61" s="26">
        <v>11.4</v>
      </c>
      <c r="CN61" s="26">
        <v>11.4</v>
      </c>
      <c r="CO61" s="26">
        <v>11.4</v>
      </c>
    </row>
    <row r="62" spans="1:93" s="26" customFormat="1" x14ac:dyDescent="0.25">
      <c r="A62" s="23" t="str">
        <f>""</f>
        <v/>
      </c>
      <c r="B62" s="24" t="s">
        <v>111</v>
      </c>
      <c r="C62" s="25" t="str">
        <f>"20"</f>
        <v>20</v>
      </c>
      <c r="D62" s="25">
        <v>0.64</v>
      </c>
      <c r="E62" s="25">
        <v>0</v>
      </c>
      <c r="F62" s="25">
        <v>4.21</v>
      </c>
      <c r="G62" s="25">
        <v>0</v>
      </c>
      <c r="H62" s="25">
        <v>0</v>
      </c>
      <c r="I62" s="25">
        <v>40.414000000000009</v>
      </c>
      <c r="J62" s="25">
        <v>0</v>
      </c>
      <c r="K62" s="25">
        <v>0</v>
      </c>
      <c r="L62" s="25">
        <v>0</v>
      </c>
      <c r="M62" s="25">
        <v>0</v>
      </c>
      <c r="N62" s="25">
        <v>0</v>
      </c>
      <c r="O62" s="25">
        <v>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  <c r="AD62" s="25">
        <v>0</v>
      </c>
      <c r="AE62" s="25">
        <v>0</v>
      </c>
      <c r="AF62" s="25">
        <v>0</v>
      </c>
      <c r="AG62" s="25">
        <v>0</v>
      </c>
      <c r="AH62" s="25">
        <v>0</v>
      </c>
      <c r="AI62" s="25">
        <v>0</v>
      </c>
      <c r="AJ62" s="26">
        <v>0</v>
      </c>
      <c r="AK62" s="26">
        <v>0</v>
      </c>
      <c r="AL62" s="26">
        <v>0</v>
      </c>
      <c r="AM62" s="26">
        <v>0</v>
      </c>
      <c r="AN62" s="26">
        <v>0</v>
      </c>
      <c r="AO62" s="26">
        <v>0</v>
      </c>
      <c r="AP62" s="26">
        <v>0</v>
      </c>
      <c r="AQ62" s="26">
        <v>0</v>
      </c>
      <c r="AR62" s="26">
        <v>0</v>
      </c>
      <c r="AS62" s="26">
        <v>0</v>
      </c>
      <c r="AT62" s="26">
        <v>0</v>
      </c>
      <c r="AU62" s="26">
        <v>0</v>
      </c>
      <c r="AV62" s="26">
        <v>0</v>
      </c>
      <c r="AW62" s="26">
        <v>0</v>
      </c>
      <c r="AX62" s="26">
        <v>0</v>
      </c>
      <c r="AY62" s="26">
        <v>0</v>
      </c>
      <c r="AZ62" s="26">
        <v>0</v>
      </c>
      <c r="BA62" s="26">
        <v>0</v>
      </c>
      <c r="BB62" s="26">
        <v>0</v>
      </c>
      <c r="BC62" s="26">
        <v>0</v>
      </c>
      <c r="BD62" s="26">
        <v>0</v>
      </c>
      <c r="BE62" s="26">
        <v>0</v>
      </c>
      <c r="BF62" s="26">
        <v>0</v>
      </c>
      <c r="BG62" s="26">
        <v>0</v>
      </c>
      <c r="BH62" s="26">
        <v>0</v>
      </c>
      <c r="BI62" s="26">
        <v>0</v>
      </c>
      <c r="BJ62" s="26">
        <v>0</v>
      </c>
      <c r="BK62" s="26">
        <v>0</v>
      </c>
      <c r="BL62" s="26">
        <v>0</v>
      </c>
      <c r="BM62" s="26">
        <v>0</v>
      </c>
      <c r="BN62" s="26">
        <v>0</v>
      </c>
      <c r="BO62" s="26">
        <v>0</v>
      </c>
      <c r="BP62" s="26">
        <v>0</v>
      </c>
      <c r="BQ62" s="26">
        <v>0</v>
      </c>
      <c r="BR62" s="26">
        <v>0</v>
      </c>
      <c r="BS62" s="26">
        <v>0</v>
      </c>
      <c r="BT62" s="26">
        <v>0</v>
      </c>
      <c r="BU62" s="26">
        <v>0</v>
      </c>
      <c r="BV62" s="26">
        <v>0</v>
      </c>
      <c r="BW62" s="26">
        <v>0</v>
      </c>
      <c r="BX62" s="26">
        <v>0</v>
      </c>
      <c r="BY62" s="26">
        <v>0</v>
      </c>
      <c r="BZ62" s="26">
        <v>0</v>
      </c>
      <c r="CA62" s="26">
        <v>0</v>
      </c>
      <c r="CB62" s="26">
        <v>16.22</v>
      </c>
      <c r="CC62" s="27"/>
      <c r="CD62" s="27"/>
      <c r="CE62" s="26">
        <v>0</v>
      </c>
      <c r="CG62" s="26">
        <v>0</v>
      </c>
      <c r="CH62" s="26">
        <v>0</v>
      </c>
      <c r="CI62" s="26">
        <v>0</v>
      </c>
      <c r="CJ62" s="26">
        <v>0</v>
      </c>
      <c r="CK62" s="26">
        <v>0</v>
      </c>
      <c r="CL62" s="26">
        <v>0</v>
      </c>
      <c r="CM62" s="26">
        <v>0</v>
      </c>
      <c r="CN62" s="26">
        <v>0</v>
      </c>
      <c r="CO62" s="26">
        <v>0</v>
      </c>
    </row>
    <row r="63" spans="1:93" s="26" customFormat="1" x14ac:dyDescent="0.25">
      <c r="A63" s="23" t="str">
        <f>"31/10"</f>
        <v>31/10</v>
      </c>
      <c r="B63" s="24" t="s">
        <v>113</v>
      </c>
      <c r="C63" s="25" t="str">
        <f>"200"</f>
        <v>200</v>
      </c>
      <c r="D63" s="25">
        <v>1.62</v>
      </c>
      <c r="E63" s="25">
        <v>1.42</v>
      </c>
      <c r="F63" s="25">
        <v>1.27</v>
      </c>
      <c r="G63" s="25">
        <v>0.05</v>
      </c>
      <c r="H63" s="25">
        <v>12.28</v>
      </c>
      <c r="I63" s="25">
        <v>64.553899999999999</v>
      </c>
      <c r="J63" s="25">
        <v>0.85</v>
      </c>
      <c r="K63" s="25">
        <v>0</v>
      </c>
      <c r="L63" s="25">
        <v>0</v>
      </c>
      <c r="M63" s="25">
        <v>0</v>
      </c>
      <c r="N63" s="25">
        <v>12.17</v>
      </c>
      <c r="O63" s="25">
        <v>0</v>
      </c>
      <c r="P63" s="25">
        <v>0.1</v>
      </c>
      <c r="Q63" s="25">
        <v>0</v>
      </c>
      <c r="R63" s="25">
        <v>0</v>
      </c>
      <c r="S63" s="25">
        <v>0.05</v>
      </c>
      <c r="T63" s="25">
        <v>0.42</v>
      </c>
      <c r="U63" s="25">
        <v>24.85</v>
      </c>
      <c r="V63" s="25">
        <v>72.569999999999993</v>
      </c>
      <c r="W63" s="25">
        <v>58.49</v>
      </c>
      <c r="X63" s="25">
        <v>6.65</v>
      </c>
      <c r="Y63" s="25">
        <v>41.85</v>
      </c>
      <c r="Z63" s="25">
        <v>0.08</v>
      </c>
      <c r="AA63" s="25">
        <v>10</v>
      </c>
      <c r="AB63" s="25">
        <v>4.5</v>
      </c>
      <c r="AC63" s="25">
        <v>11</v>
      </c>
      <c r="AD63" s="25">
        <v>0</v>
      </c>
      <c r="AE63" s="25">
        <v>0.02</v>
      </c>
      <c r="AF63" s="25">
        <v>7.0000000000000007E-2</v>
      </c>
      <c r="AG63" s="25">
        <v>0.04</v>
      </c>
      <c r="AH63" s="25">
        <v>0.4</v>
      </c>
      <c r="AI63" s="25">
        <v>0.26</v>
      </c>
      <c r="AJ63" s="26">
        <v>0</v>
      </c>
      <c r="AK63" s="26">
        <v>0</v>
      </c>
      <c r="AL63" s="26">
        <v>0</v>
      </c>
      <c r="AM63" s="26">
        <v>0</v>
      </c>
      <c r="AN63" s="26">
        <v>0</v>
      </c>
      <c r="AO63" s="26">
        <v>0</v>
      </c>
      <c r="AP63" s="26">
        <v>0</v>
      </c>
      <c r="AQ63" s="26">
        <v>0</v>
      </c>
      <c r="AR63" s="26">
        <v>0</v>
      </c>
      <c r="AS63" s="26">
        <v>0</v>
      </c>
      <c r="AT63" s="26">
        <v>0</v>
      </c>
      <c r="AU63" s="26">
        <v>0</v>
      </c>
      <c r="AV63" s="26">
        <v>0</v>
      </c>
      <c r="AW63" s="26">
        <v>0</v>
      </c>
      <c r="AX63" s="26">
        <v>0</v>
      </c>
      <c r="AY63" s="26">
        <v>0</v>
      </c>
      <c r="AZ63" s="26">
        <v>0</v>
      </c>
      <c r="BA63" s="26">
        <v>0</v>
      </c>
      <c r="BB63" s="26">
        <v>0</v>
      </c>
      <c r="BC63" s="26">
        <v>0</v>
      </c>
      <c r="BD63" s="26">
        <v>0</v>
      </c>
      <c r="BE63" s="26">
        <v>0</v>
      </c>
      <c r="BF63" s="26">
        <v>0</v>
      </c>
      <c r="BG63" s="26">
        <v>0</v>
      </c>
      <c r="BH63" s="26">
        <v>0</v>
      </c>
      <c r="BI63" s="26">
        <v>0</v>
      </c>
      <c r="BJ63" s="26">
        <v>0</v>
      </c>
      <c r="BK63" s="26">
        <v>0</v>
      </c>
      <c r="BL63" s="26">
        <v>0</v>
      </c>
      <c r="BM63" s="26">
        <v>0</v>
      </c>
      <c r="BN63" s="26">
        <v>0</v>
      </c>
      <c r="BO63" s="26">
        <v>0</v>
      </c>
      <c r="BP63" s="26">
        <v>0</v>
      </c>
      <c r="BQ63" s="26">
        <v>0</v>
      </c>
      <c r="BR63" s="26">
        <v>0</v>
      </c>
      <c r="BS63" s="26">
        <v>0</v>
      </c>
      <c r="BT63" s="26">
        <v>0</v>
      </c>
      <c r="BU63" s="26">
        <v>0</v>
      </c>
      <c r="BV63" s="26">
        <v>0</v>
      </c>
      <c r="BW63" s="26">
        <v>0</v>
      </c>
      <c r="BX63" s="26">
        <v>0</v>
      </c>
      <c r="BY63" s="26">
        <v>0</v>
      </c>
      <c r="BZ63" s="26">
        <v>0</v>
      </c>
      <c r="CA63" s="26">
        <v>0</v>
      </c>
      <c r="CB63" s="26">
        <v>194.6</v>
      </c>
      <c r="CC63" s="27"/>
      <c r="CD63" s="27"/>
      <c r="CE63" s="26">
        <v>10.75</v>
      </c>
      <c r="CG63" s="26">
        <v>6.92</v>
      </c>
      <c r="CH63" s="26">
        <v>3.77</v>
      </c>
      <c r="CI63" s="26">
        <v>5.35</v>
      </c>
      <c r="CJ63" s="26">
        <v>605.25</v>
      </c>
      <c r="CK63" s="26">
        <v>223.2</v>
      </c>
      <c r="CL63" s="26">
        <v>414.23</v>
      </c>
      <c r="CM63" s="26">
        <v>36.020000000000003</v>
      </c>
      <c r="CN63" s="26">
        <v>19.37</v>
      </c>
      <c r="CO63" s="26">
        <v>27.69</v>
      </c>
    </row>
    <row r="64" spans="1:93" s="15" customFormat="1" ht="31.5" x14ac:dyDescent="0.25">
      <c r="A64" s="19" t="str">
        <f>"5/4"</f>
        <v>5/4</v>
      </c>
      <c r="B64" s="20" t="s">
        <v>110</v>
      </c>
      <c r="C64" s="21" t="str">
        <f>"180"</f>
        <v>180</v>
      </c>
      <c r="D64" s="21">
        <v>4.78</v>
      </c>
      <c r="E64" s="21">
        <v>2.12</v>
      </c>
      <c r="F64" s="21">
        <v>4.13</v>
      </c>
      <c r="G64" s="21">
        <v>0.28999999999999998</v>
      </c>
      <c r="H64" s="21">
        <v>26.59</v>
      </c>
      <c r="I64" s="21">
        <v>161.26514279999998</v>
      </c>
      <c r="J64" s="21">
        <v>2.98</v>
      </c>
      <c r="K64" s="21">
        <v>0.08</v>
      </c>
      <c r="L64" s="21">
        <v>0</v>
      </c>
      <c r="M64" s="21">
        <v>0</v>
      </c>
      <c r="N64" s="21">
        <v>7.69</v>
      </c>
      <c r="O64" s="21">
        <v>17.95</v>
      </c>
      <c r="P64" s="21">
        <v>0.94</v>
      </c>
      <c r="Q64" s="21">
        <v>0</v>
      </c>
      <c r="R64" s="21">
        <v>0</v>
      </c>
      <c r="S64" s="21">
        <v>7.0000000000000007E-2</v>
      </c>
      <c r="T64" s="21">
        <v>1.1499999999999999</v>
      </c>
      <c r="U64" s="21">
        <v>211.64</v>
      </c>
      <c r="V64" s="21">
        <v>126.56</v>
      </c>
      <c r="W64" s="21">
        <v>83.44</v>
      </c>
      <c r="X64" s="21">
        <v>13.37</v>
      </c>
      <c r="Y64" s="21">
        <v>78.91</v>
      </c>
      <c r="Z64" s="21">
        <v>0.34</v>
      </c>
      <c r="AA64" s="21">
        <v>17.28</v>
      </c>
      <c r="AB64" s="21">
        <v>14.4</v>
      </c>
      <c r="AC64" s="21">
        <v>32.04</v>
      </c>
      <c r="AD64" s="21">
        <v>0.47</v>
      </c>
      <c r="AE64" s="21">
        <v>0.05</v>
      </c>
      <c r="AF64" s="21">
        <v>0.1</v>
      </c>
      <c r="AG64" s="21">
        <v>0.34</v>
      </c>
      <c r="AH64" s="21">
        <v>1.45</v>
      </c>
      <c r="AI64" s="21">
        <v>0.37</v>
      </c>
      <c r="AJ64" s="15">
        <v>0</v>
      </c>
      <c r="AK64" s="15">
        <v>134.07</v>
      </c>
      <c r="AL64" s="15">
        <v>123.21</v>
      </c>
      <c r="AM64" s="15">
        <v>221.86</v>
      </c>
      <c r="AN64" s="15">
        <v>70.56</v>
      </c>
      <c r="AO64" s="15">
        <v>42.54</v>
      </c>
      <c r="AP64" s="15">
        <v>86.87</v>
      </c>
      <c r="AQ64" s="15">
        <v>31.23</v>
      </c>
      <c r="AR64" s="15">
        <v>147.61000000000001</v>
      </c>
      <c r="AS64" s="15">
        <v>93.26</v>
      </c>
      <c r="AT64" s="15">
        <v>128.12</v>
      </c>
      <c r="AU64" s="15">
        <v>104.8</v>
      </c>
      <c r="AV64" s="15">
        <v>58.04</v>
      </c>
      <c r="AW64" s="15">
        <v>99.62</v>
      </c>
      <c r="AX64" s="15">
        <v>871.11</v>
      </c>
      <c r="AY64" s="15">
        <v>0</v>
      </c>
      <c r="AZ64" s="15">
        <v>283.17</v>
      </c>
      <c r="BA64" s="15">
        <v>145.31</v>
      </c>
      <c r="BB64" s="15">
        <v>74.52</v>
      </c>
      <c r="BC64" s="15">
        <v>59.9</v>
      </c>
      <c r="BD64" s="15">
        <v>0.09</v>
      </c>
      <c r="BE64" s="15">
        <v>0.04</v>
      </c>
      <c r="BF64" s="15">
        <v>0.02</v>
      </c>
      <c r="BG64" s="15">
        <v>0.05</v>
      </c>
      <c r="BH64" s="15">
        <v>0.05</v>
      </c>
      <c r="BI64" s="15">
        <v>0.25</v>
      </c>
      <c r="BJ64" s="15">
        <v>0</v>
      </c>
      <c r="BK64" s="15">
        <v>0.7</v>
      </c>
      <c r="BL64" s="15">
        <v>0</v>
      </c>
      <c r="BM64" s="15">
        <v>0.22</v>
      </c>
      <c r="BN64" s="15">
        <v>0</v>
      </c>
      <c r="BO64" s="15">
        <v>0</v>
      </c>
      <c r="BP64" s="15">
        <v>0</v>
      </c>
      <c r="BQ64" s="15">
        <v>0.05</v>
      </c>
      <c r="BR64" s="15">
        <v>7.0000000000000007E-2</v>
      </c>
      <c r="BS64" s="15">
        <v>0.56999999999999995</v>
      </c>
      <c r="BT64" s="15">
        <v>0</v>
      </c>
      <c r="BU64" s="15">
        <v>0</v>
      </c>
      <c r="BV64" s="15">
        <v>0.03</v>
      </c>
      <c r="BW64" s="15">
        <v>0</v>
      </c>
      <c r="BX64" s="15">
        <v>0</v>
      </c>
      <c r="BY64" s="15">
        <v>0</v>
      </c>
      <c r="BZ64" s="15">
        <v>0</v>
      </c>
      <c r="CA64" s="15">
        <v>0</v>
      </c>
      <c r="CB64" s="15">
        <v>162.62</v>
      </c>
      <c r="CC64" s="22"/>
      <c r="CD64" s="22"/>
      <c r="CE64" s="15">
        <v>19.68</v>
      </c>
      <c r="CG64" s="15">
        <v>33.380000000000003</v>
      </c>
      <c r="CH64" s="15">
        <v>14.46</v>
      </c>
      <c r="CI64" s="15">
        <v>23.92</v>
      </c>
      <c r="CJ64" s="15">
        <v>1875.37</v>
      </c>
      <c r="CK64" s="15">
        <v>844.23</v>
      </c>
      <c r="CL64" s="15">
        <v>1359.8</v>
      </c>
      <c r="CM64" s="15">
        <v>43.77</v>
      </c>
      <c r="CN64" s="15">
        <v>22.87</v>
      </c>
      <c r="CO64" s="15">
        <v>33.32</v>
      </c>
    </row>
    <row r="65" spans="1:93" s="16" customFormat="1" x14ac:dyDescent="0.25">
      <c r="A65" s="28"/>
      <c r="B65" s="29" t="s">
        <v>104</v>
      </c>
      <c r="C65" s="30"/>
      <c r="D65" s="30">
        <v>11.66</v>
      </c>
      <c r="E65" s="30">
        <v>3.54</v>
      </c>
      <c r="F65" s="30">
        <v>10.08</v>
      </c>
      <c r="G65" s="30">
        <v>0.8</v>
      </c>
      <c r="H65" s="30">
        <v>71.7</v>
      </c>
      <c r="I65" s="30">
        <v>422.96</v>
      </c>
      <c r="J65" s="30">
        <v>3.83</v>
      </c>
      <c r="K65" s="30">
        <v>0.08</v>
      </c>
      <c r="L65" s="30">
        <v>0</v>
      </c>
      <c r="M65" s="30">
        <v>0</v>
      </c>
      <c r="N65" s="30">
        <v>20.64</v>
      </c>
      <c r="O65" s="30">
        <v>49.87</v>
      </c>
      <c r="P65" s="30">
        <v>1.19</v>
      </c>
      <c r="Q65" s="30">
        <v>0</v>
      </c>
      <c r="R65" s="30">
        <v>0</v>
      </c>
      <c r="S65" s="30">
        <v>0.12</v>
      </c>
      <c r="T65" s="30">
        <v>2.83</v>
      </c>
      <c r="U65" s="30">
        <v>236.49</v>
      </c>
      <c r="V65" s="30">
        <v>199.12</v>
      </c>
      <c r="W65" s="30">
        <v>141.93</v>
      </c>
      <c r="X65" s="30">
        <v>20.02</v>
      </c>
      <c r="Y65" s="30">
        <v>120.76</v>
      </c>
      <c r="Z65" s="30">
        <v>0.42</v>
      </c>
      <c r="AA65" s="30">
        <v>27.28</v>
      </c>
      <c r="AB65" s="30">
        <v>18.899999999999999</v>
      </c>
      <c r="AC65" s="30">
        <v>43.04</v>
      </c>
      <c r="AD65" s="30">
        <v>0.47</v>
      </c>
      <c r="AE65" s="30">
        <v>7.0000000000000007E-2</v>
      </c>
      <c r="AF65" s="30">
        <v>0.17</v>
      </c>
      <c r="AG65" s="30">
        <v>0.38</v>
      </c>
      <c r="AH65" s="30">
        <v>1.85</v>
      </c>
      <c r="AI65" s="30">
        <v>0.63</v>
      </c>
      <c r="AJ65" s="16">
        <v>0</v>
      </c>
      <c r="AK65" s="16">
        <v>357.58</v>
      </c>
      <c r="AL65" s="16">
        <v>355.85</v>
      </c>
      <c r="AM65" s="16">
        <v>578.12</v>
      </c>
      <c r="AN65" s="16">
        <v>188.7</v>
      </c>
      <c r="AO65" s="16">
        <v>112.57</v>
      </c>
      <c r="AP65" s="16">
        <v>226.94</v>
      </c>
      <c r="AQ65" s="16">
        <v>84.22</v>
      </c>
      <c r="AR65" s="16">
        <v>400.95</v>
      </c>
      <c r="AS65" s="16">
        <v>250.39</v>
      </c>
      <c r="AT65" s="16">
        <v>347.36</v>
      </c>
      <c r="AU65" s="16">
        <v>285.68</v>
      </c>
      <c r="AV65" s="16">
        <v>153.04</v>
      </c>
      <c r="AW65" s="16">
        <v>267.70999999999998</v>
      </c>
      <c r="AX65" s="16">
        <v>2276.6799999999998</v>
      </c>
      <c r="AY65" s="16">
        <v>0</v>
      </c>
      <c r="AZ65" s="16">
        <v>741.14</v>
      </c>
      <c r="BA65" s="16">
        <v>344.45</v>
      </c>
      <c r="BB65" s="16">
        <v>206.67</v>
      </c>
      <c r="BC65" s="16">
        <v>164.64</v>
      </c>
      <c r="BD65" s="16">
        <v>0.09</v>
      </c>
      <c r="BE65" s="16">
        <v>0.04</v>
      </c>
      <c r="BF65" s="16">
        <v>0.02</v>
      </c>
      <c r="BG65" s="16">
        <v>0.05</v>
      </c>
      <c r="BH65" s="16">
        <v>0.05</v>
      </c>
      <c r="BI65" s="16">
        <v>0.25</v>
      </c>
      <c r="BJ65" s="16">
        <v>0</v>
      </c>
      <c r="BK65" s="16">
        <v>0.76</v>
      </c>
      <c r="BL65" s="16">
        <v>0</v>
      </c>
      <c r="BM65" s="16">
        <v>0.22</v>
      </c>
      <c r="BN65" s="16">
        <v>0</v>
      </c>
      <c r="BO65" s="16">
        <v>0</v>
      </c>
      <c r="BP65" s="16">
        <v>0</v>
      </c>
      <c r="BQ65" s="16">
        <v>0.05</v>
      </c>
      <c r="BR65" s="16">
        <v>0.08</v>
      </c>
      <c r="BS65" s="16">
        <v>0.62</v>
      </c>
      <c r="BT65" s="16">
        <v>0</v>
      </c>
      <c r="BU65" s="16">
        <v>0</v>
      </c>
      <c r="BV65" s="16">
        <v>0.23</v>
      </c>
      <c r="BW65" s="16">
        <v>0.01</v>
      </c>
      <c r="BX65" s="16">
        <v>0</v>
      </c>
      <c r="BY65" s="16">
        <v>0</v>
      </c>
      <c r="BZ65" s="16">
        <v>0</v>
      </c>
      <c r="CA65" s="16">
        <v>0</v>
      </c>
      <c r="CB65" s="16">
        <v>400.8</v>
      </c>
      <c r="CC65" s="13"/>
      <c r="CD65" s="13" t="e">
        <f>$I$65/#REF!*100</f>
        <v>#REF!</v>
      </c>
      <c r="CE65" s="16">
        <v>30.43</v>
      </c>
      <c r="CG65" s="16">
        <v>40.299999999999997</v>
      </c>
      <c r="CH65" s="16">
        <v>18.23</v>
      </c>
      <c r="CI65" s="16">
        <v>29.26</v>
      </c>
      <c r="CJ65" s="16">
        <v>3905.62</v>
      </c>
      <c r="CK65" s="16">
        <v>1616.43</v>
      </c>
      <c r="CL65" s="16">
        <v>2761.02</v>
      </c>
      <c r="CM65" s="16">
        <v>91.18</v>
      </c>
      <c r="CN65" s="16">
        <v>53.64</v>
      </c>
      <c r="CO65" s="16">
        <v>72.41</v>
      </c>
    </row>
    <row r="66" spans="1:93" x14ac:dyDescent="0.25">
      <c r="B66" s="32" t="s">
        <v>119</v>
      </c>
    </row>
    <row r="67" spans="1:93" x14ac:dyDescent="0.25">
      <c r="B67" s="18" t="s">
        <v>99</v>
      </c>
    </row>
    <row r="68" spans="1:93" s="26" customFormat="1" x14ac:dyDescent="0.25">
      <c r="A68" s="23" t="str">
        <f>"-"</f>
        <v>-</v>
      </c>
      <c r="B68" s="24" t="s">
        <v>100</v>
      </c>
      <c r="C68" s="25" t="str">
        <f>"70"</f>
        <v>70</v>
      </c>
      <c r="D68" s="25">
        <v>4.63</v>
      </c>
      <c r="E68" s="25">
        <v>0</v>
      </c>
      <c r="F68" s="25">
        <v>0.46</v>
      </c>
      <c r="G68" s="25">
        <v>0.46</v>
      </c>
      <c r="H68" s="25">
        <v>32.83</v>
      </c>
      <c r="I68" s="25">
        <v>156.73069999999998</v>
      </c>
      <c r="J68" s="25">
        <v>0</v>
      </c>
      <c r="K68" s="25">
        <v>0</v>
      </c>
      <c r="L68" s="25">
        <v>0</v>
      </c>
      <c r="M68" s="25">
        <v>0</v>
      </c>
      <c r="N68" s="25">
        <v>0.77</v>
      </c>
      <c r="O68" s="25">
        <v>31.92</v>
      </c>
      <c r="P68" s="25">
        <v>0.14000000000000001</v>
      </c>
      <c r="Q68" s="25">
        <v>0</v>
      </c>
      <c r="R68" s="25">
        <v>0</v>
      </c>
      <c r="S68" s="25">
        <v>0</v>
      </c>
      <c r="T68" s="25">
        <v>1.26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  <c r="AD68" s="25">
        <v>0</v>
      </c>
      <c r="AE68" s="25">
        <v>0</v>
      </c>
      <c r="AF68" s="25">
        <v>0</v>
      </c>
      <c r="AG68" s="25">
        <v>0</v>
      </c>
      <c r="AH68" s="25">
        <v>0</v>
      </c>
      <c r="AI68" s="25">
        <v>0</v>
      </c>
      <c r="AJ68" s="26">
        <v>0</v>
      </c>
      <c r="AK68" s="26">
        <v>223.5</v>
      </c>
      <c r="AL68" s="26">
        <v>232.64</v>
      </c>
      <c r="AM68" s="26">
        <v>356.27</v>
      </c>
      <c r="AN68" s="26">
        <v>118.15</v>
      </c>
      <c r="AO68" s="26">
        <v>70.040000000000006</v>
      </c>
      <c r="AP68" s="26">
        <v>140.07</v>
      </c>
      <c r="AQ68" s="26">
        <v>52.98</v>
      </c>
      <c r="AR68" s="26">
        <v>253.34</v>
      </c>
      <c r="AS68" s="26">
        <v>157.12</v>
      </c>
      <c r="AT68" s="26">
        <v>219.24</v>
      </c>
      <c r="AU68" s="26">
        <v>180.87</v>
      </c>
      <c r="AV68" s="26">
        <v>95</v>
      </c>
      <c r="AW68" s="26">
        <v>168.08</v>
      </c>
      <c r="AX68" s="26">
        <v>1405.57</v>
      </c>
      <c r="AY68" s="26">
        <v>0</v>
      </c>
      <c r="AZ68" s="26">
        <v>457.97</v>
      </c>
      <c r="BA68" s="26">
        <v>199.14</v>
      </c>
      <c r="BB68" s="26">
        <v>132.15</v>
      </c>
      <c r="BC68" s="26">
        <v>104.75</v>
      </c>
      <c r="BD68" s="26">
        <v>0</v>
      </c>
      <c r="BE68" s="26">
        <v>0</v>
      </c>
      <c r="BF68" s="26">
        <v>0</v>
      </c>
      <c r="BG68" s="26">
        <v>0</v>
      </c>
      <c r="BH68" s="26">
        <v>0</v>
      </c>
      <c r="BI68" s="26">
        <v>0</v>
      </c>
      <c r="BJ68" s="26">
        <v>0</v>
      </c>
      <c r="BK68" s="26">
        <v>0.06</v>
      </c>
      <c r="BL68" s="26">
        <v>0</v>
      </c>
      <c r="BM68" s="26">
        <v>0.01</v>
      </c>
      <c r="BN68" s="26">
        <v>0</v>
      </c>
      <c r="BO68" s="26">
        <v>0</v>
      </c>
      <c r="BP68" s="26">
        <v>0</v>
      </c>
      <c r="BQ68" s="26">
        <v>0</v>
      </c>
      <c r="BR68" s="26">
        <v>0.01</v>
      </c>
      <c r="BS68" s="26">
        <v>0.05</v>
      </c>
      <c r="BT68" s="26">
        <v>0</v>
      </c>
      <c r="BU68" s="26">
        <v>0</v>
      </c>
      <c r="BV68" s="26">
        <v>0.19</v>
      </c>
      <c r="BW68" s="26">
        <v>0.01</v>
      </c>
      <c r="BX68" s="26">
        <v>0</v>
      </c>
      <c r="BY68" s="26">
        <v>0</v>
      </c>
      <c r="BZ68" s="26">
        <v>0</v>
      </c>
      <c r="CA68" s="26">
        <v>0</v>
      </c>
      <c r="CB68" s="26">
        <v>27.37</v>
      </c>
      <c r="CC68" s="27"/>
      <c r="CD68" s="27"/>
      <c r="CE68" s="26">
        <v>0</v>
      </c>
      <c r="CG68" s="26">
        <v>0</v>
      </c>
      <c r="CH68" s="26">
        <v>0</v>
      </c>
      <c r="CI68" s="26">
        <v>0</v>
      </c>
      <c r="CJ68" s="26">
        <v>1425</v>
      </c>
      <c r="CK68" s="26">
        <v>549</v>
      </c>
      <c r="CL68" s="26">
        <v>987</v>
      </c>
      <c r="CM68" s="26">
        <v>11.4</v>
      </c>
      <c r="CN68" s="26">
        <v>11.4</v>
      </c>
      <c r="CO68" s="26">
        <v>11.4</v>
      </c>
    </row>
    <row r="69" spans="1:93" s="26" customFormat="1" x14ac:dyDescent="0.25">
      <c r="A69" s="23" t="str">
        <f>"4/13"</f>
        <v>4/13</v>
      </c>
      <c r="B69" s="24" t="s">
        <v>108</v>
      </c>
      <c r="C69" s="25" t="str">
        <f>"10"</f>
        <v>10</v>
      </c>
      <c r="D69" s="25">
        <v>2.63</v>
      </c>
      <c r="E69" s="25">
        <v>2.63</v>
      </c>
      <c r="F69" s="25">
        <v>2.66</v>
      </c>
      <c r="G69" s="25">
        <v>0</v>
      </c>
      <c r="H69" s="25">
        <v>0</v>
      </c>
      <c r="I69" s="25">
        <v>35.06</v>
      </c>
      <c r="J69" s="25">
        <v>1.53</v>
      </c>
      <c r="K69" s="25">
        <v>0</v>
      </c>
      <c r="L69" s="25">
        <v>0</v>
      </c>
      <c r="M69" s="25">
        <v>0</v>
      </c>
      <c r="N69" s="25">
        <v>0</v>
      </c>
      <c r="O69" s="25">
        <v>0</v>
      </c>
      <c r="P69" s="25">
        <v>0</v>
      </c>
      <c r="Q69" s="25">
        <v>0</v>
      </c>
      <c r="R69" s="25">
        <v>0</v>
      </c>
      <c r="S69" s="25">
        <v>0.2</v>
      </c>
      <c r="T69" s="25">
        <v>0.43</v>
      </c>
      <c r="U69" s="25">
        <v>110</v>
      </c>
      <c r="V69" s="25">
        <v>10</v>
      </c>
      <c r="W69" s="25">
        <v>100</v>
      </c>
      <c r="X69" s="25">
        <v>5.5</v>
      </c>
      <c r="Y69" s="25">
        <v>60</v>
      </c>
      <c r="Z69" s="25">
        <v>7.0000000000000007E-2</v>
      </c>
      <c r="AA69" s="25">
        <v>21</v>
      </c>
      <c r="AB69" s="25">
        <v>17</v>
      </c>
      <c r="AC69" s="25">
        <v>23.8</v>
      </c>
      <c r="AD69" s="25">
        <v>0.04</v>
      </c>
      <c r="AE69" s="25">
        <v>0</v>
      </c>
      <c r="AF69" s="25">
        <v>0.04</v>
      </c>
      <c r="AG69" s="25">
        <v>0.02</v>
      </c>
      <c r="AH69" s="25">
        <v>0.68</v>
      </c>
      <c r="AI69" s="25">
        <v>7.0000000000000007E-2</v>
      </c>
      <c r="AJ69" s="26">
        <v>0</v>
      </c>
      <c r="AK69" s="26">
        <v>157</v>
      </c>
      <c r="AL69" s="26">
        <v>117</v>
      </c>
      <c r="AM69" s="26">
        <v>230</v>
      </c>
      <c r="AN69" s="26">
        <v>158</v>
      </c>
      <c r="AO69" s="26">
        <v>56</v>
      </c>
      <c r="AP69" s="26">
        <v>95</v>
      </c>
      <c r="AQ69" s="26">
        <v>70</v>
      </c>
      <c r="AR69" s="26">
        <v>134</v>
      </c>
      <c r="AS69" s="26">
        <v>76</v>
      </c>
      <c r="AT69" s="26">
        <v>87</v>
      </c>
      <c r="AU69" s="26">
        <v>156</v>
      </c>
      <c r="AV69" s="26">
        <v>70</v>
      </c>
      <c r="AW69" s="26">
        <v>51</v>
      </c>
      <c r="AX69" s="26">
        <v>517</v>
      </c>
      <c r="AY69" s="26">
        <v>0</v>
      </c>
      <c r="AZ69" s="26">
        <v>273</v>
      </c>
      <c r="BA69" s="26">
        <v>129</v>
      </c>
      <c r="BB69" s="26">
        <v>139</v>
      </c>
      <c r="BC69" s="26">
        <v>21.5</v>
      </c>
      <c r="BD69" s="26">
        <v>0</v>
      </c>
      <c r="BE69" s="26">
        <v>0.01</v>
      </c>
      <c r="BF69" s="26">
        <v>0.04</v>
      </c>
      <c r="BG69" s="26">
        <v>0.11</v>
      </c>
      <c r="BH69" s="26">
        <v>0.13</v>
      </c>
      <c r="BI69" s="26">
        <v>0.33</v>
      </c>
      <c r="BJ69" s="26">
        <v>0.04</v>
      </c>
      <c r="BK69" s="26">
        <v>0.7</v>
      </c>
      <c r="BL69" s="26">
        <v>0.01</v>
      </c>
      <c r="BM69" s="26">
        <v>0.16</v>
      </c>
      <c r="BN69" s="26">
        <v>0.01</v>
      </c>
      <c r="BO69" s="26">
        <v>0</v>
      </c>
      <c r="BP69" s="26">
        <v>0</v>
      </c>
      <c r="BQ69" s="26">
        <v>0.05</v>
      </c>
      <c r="BR69" s="26">
        <v>7.0000000000000007E-2</v>
      </c>
      <c r="BS69" s="26">
        <v>0.52</v>
      </c>
      <c r="BT69" s="26">
        <v>0</v>
      </c>
      <c r="BU69" s="26">
        <v>0</v>
      </c>
      <c r="BV69" s="26">
        <v>7.0000000000000007E-2</v>
      </c>
      <c r="BW69" s="26">
        <v>0</v>
      </c>
      <c r="BX69" s="26">
        <v>0</v>
      </c>
      <c r="BY69" s="26">
        <v>0</v>
      </c>
      <c r="BZ69" s="26">
        <v>0</v>
      </c>
      <c r="CA69" s="26">
        <v>0</v>
      </c>
      <c r="CB69" s="26">
        <v>4.08</v>
      </c>
      <c r="CC69" s="27"/>
      <c r="CD69" s="27"/>
      <c r="CE69" s="26">
        <v>23.83</v>
      </c>
      <c r="CG69" s="26">
        <v>0.5</v>
      </c>
      <c r="CH69" s="26">
        <v>0.5</v>
      </c>
      <c r="CI69" s="26">
        <v>0.5</v>
      </c>
      <c r="CJ69" s="26">
        <v>500</v>
      </c>
      <c r="CK69" s="26">
        <v>370</v>
      </c>
      <c r="CL69" s="26">
        <v>435</v>
      </c>
      <c r="CM69" s="26">
        <v>1.53</v>
      </c>
      <c r="CN69" s="26">
        <v>0.97</v>
      </c>
      <c r="CO69" s="26">
        <v>1.25</v>
      </c>
    </row>
    <row r="70" spans="1:93" s="26" customFormat="1" x14ac:dyDescent="0.25">
      <c r="A70" s="23" t="str">
        <f>"27/10"</f>
        <v>27/10</v>
      </c>
      <c r="B70" s="24" t="s">
        <v>102</v>
      </c>
      <c r="C70" s="25" t="str">
        <f>"200"</f>
        <v>200</v>
      </c>
      <c r="D70" s="25">
        <v>0.2</v>
      </c>
      <c r="E70" s="25">
        <v>0</v>
      </c>
      <c r="F70" s="25">
        <v>0.05</v>
      </c>
      <c r="G70" s="25">
        <v>0.05</v>
      </c>
      <c r="H70" s="25">
        <v>5.03</v>
      </c>
      <c r="I70" s="25">
        <v>20.17454</v>
      </c>
      <c r="J70" s="25">
        <v>0</v>
      </c>
      <c r="K70" s="25">
        <v>0</v>
      </c>
      <c r="L70" s="25">
        <v>0</v>
      </c>
      <c r="M70" s="25">
        <v>0</v>
      </c>
      <c r="N70" s="25">
        <v>4.93</v>
      </c>
      <c r="O70" s="25">
        <v>0</v>
      </c>
      <c r="P70" s="25">
        <v>0.1</v>
      </c>
      <c r="Q70" s="25">
        <v>0</v>
      </c>
      <c r="R70" s="25">
        <v>0</v>
      </c>
      <c r="S70" s="25">
        <v>0</v>
      </c>
      <c r="T70" s="25">
        <v>0.06</v>
      </c>
      <c r="U70" s="25">
        <v>0.05</v>
      </c>
      <c r="V70" s="25">
        <v>0.15</v>
      </c>
      <c r="W70" s="25">
        <v>0.15</v>
      </c>
      <c r="X70" s="25">
        <v>0</v>
      </c>
      <c r="Y70" s="25">
        <v>0</v>
      </c>
      <c r="Z70" s="25">
        <v>0.01</v>
      </c>
      <c r="AA70" s="25">
        <v>0</v>
      </c>
      <c r="AB70" s="25">
        <v>0</v>
      </c>
      <c r="AC70" s="25">
        <v>0</v>
      </c>
      <c r="AD70" s="25">
        <v>0</v>
      </c>
      <c r="AE70" s="25">
        <v>0</v>
      </c>
      <c r="AF70" s="25">
        <v>0</v>
      </c>
      <c r="AG70" s="25">
        <v>0</v>
      </c>
      <c r="AH70" s="25">
        <v>0</v>
      </c>
      <c r="AI70" s="25">
        <v>0</v>
      </c>
      <c r="AJ70" s="26">
        <v>0</v>
      </c>
      <c r="AK70" s="26">
        <v>0</v>
      </c>
      <c r="AL70" s="26">
        <v>0</v>
      </c>
      <c r="AM70" s="26">
        <v>0</v>
      </c>
      <c r="AN70" s="26">
        <v>0</v>
      </c>
      <c r="AO70" s="26">
        <v>0</v>
      </c>
      <c r="AP70" s="26">
        <v>0</v>
      </c>
      <c r="AQ70" s="26">
        <v>0</v>
      </c>
      <c r="AR70" s="26">
        <v>0</v>
      </c>
      <c r="AS70" s="26">
        <v>0</v>
      </c>
      <c r="AT70" s="26">
        <v>0</v>
      </c>
      <c r="AU70" s="26">
        <v>0</v>
      </c>
      <c r="AV70" s="26">
        <v>0</v>
      </c>
      <c r="AW70" s="26">
        <v>0</v>
      </c>
      <c r="AX70" s="26">
        <v>0</v>
      </c>
      <c r="AY70" s="26">
        <v>0</v>
      </c>
      <c r="AZ70" s="26">
        <v>0</v>
      </c>
      <c r="BA70" s="26">
        <v>0</v>
      </c>
      <c r="BB70" s="26">
        <v>0</v>
      </c>
      <c r="BC70" s="26">
        <v>0</v>
      </c>
      <c r="BD70" s="26">
        <v>0</v>
      </c>
      <c r="BE70" s="26">
        <v>0</v>
      </c>
      <c r="BF70" s="26">
        <v>0</v>
      </c>
      <c r="BG70" s="26">
        <v>0</v>
      </c>
      <c r="BH70" s="26">
        <v>0</v>
      </c>
      <c r="BI70" s="26">
        <v>0</v>
      </c>
      <c r="BJ70" s="26">
        <v>0</v>
      </c>
      <c r="BK70" s="26">
        <v>0</v>
      </c>
      <c r="BL70" s="26">
        <v>0</v>
      </c>
      <c r="BM70" s="26">
        <v>0</v>
      </c>
      <c r="BN70" s="26">
        <v>0</v>
      </c>
      <c r="BO70" s="26">
        <v>0</v>
      </c>
      <c r="BP70" s="26">
        <v>0</v>
      </c>
      <c r="BQ70" s="26">
        <v>0</v>
      </c>
      <c r="BR70" s="26">
        <v>0</v>
      </c>
      <c r="BS70" s="26">
        <v>0</v>
      </c>
      <c r="BT70" s="26">
        <v>0</v>
      </c>
      <c r="BU70" s="26">
        <v>0</v>
      </c>
      <c r="BV70" s="26">
        <v>0</v>
      </c>
      <c r="BW70" s="26">
        <v>0</v>
      </c>
      <c r="BX70" s="26">
        <v>0</v>
      </c>
      <c r="BY70" s="26">
        <v>0</v>
      </c>
      <c r="BZ70" s="26">
        <v>0</v>
      </c>
      <c r="CA70" s="26">
        <v>0</v>
      </c>
      <c r="CB70" s="26">
        <v>200.09</v>
      </c>
      <c r="CC70" s="27"/>
      <c r="CD70" s="27"/>
      <c r="CE70" s="26">
        <v>0</v>
      </c>
      <c r="CG70" s="26">
        <v>3.69</v>
      </c>
      <c r="CH70" s="26">
        <v>3.69</v>
      </c>
      <c r="CI70" s="26">
        <v>3.69</v>
      </c>
      <c r="CJ70" s="26">
        <v>398.25</v>
      </c>
      <c r="CK70" s="26">
        <v>156.6</v>
      </c>
      <c r="CL70" s="26">
        <v>277.43</v>
      </c>
      <c r="CM70" s="26">
        <v>39.61</v>
      </c>
      <c r="CN70" s="26">
        <v>23.41</v>
      </c>
      <c r="CO70" s="26">
        <v>31.51</v>
      </c>
    </row>
    <row r="71" spans="1:93" s="15" customFormat="1" ht="31.5" x14ac:dyDescent="0.25">
      <c r="A71" s="19" t="str">
        <f>"15/4"</f>
        <v>15/4</v>
      </c>
      <c r="B71" s="20" t="s">
        <v>103</v>
      </c>
      <c r="C71" s="21" t="str">
        <f>"200"</f>
        <v>200</v>
      </c>
      <c r="D71" s="21">
        <v>5.97</v>
      </c>
      <c r="E71" s="21">
        <v>2.35</v>
      </c>
      <c r="F71" s="21">
        <v>4.7699999999999996</v>
      </c>
      <c r="G71" s="21">
        <v>0.52</v>
      </c>
      <c r="H71" s="21">
        <v>33.75</v>
      </c>
      <c r="I71" s="21">
        <v>196.94623199999998</v>
      </c>
      <c r="J71" s="21">
        <v>3.4</v>
      </c>
      <c r="K71" s="21">
        <v>0.09</v>
      </c>
      <c r="L71" s="21">
        <v>0</v>
      </c>
      <c r="M71" s="21">
        <v>0</v>
      </c>
      <c r="N71" s="21">
        <v>7.57</v>
      </c>
      <c r="O71" s="21">
        <v>23.22</v>
      </c>
      <c r="P71" s="21">
        <v>2.95</v>
      </c>
      <c r="Q71" s="21">
        <v>0</v>
      </c>
      <c r="R71" s="21">
        <v>0</v>
      </c>
      <c r="S71" s="21">
        <v>0.08</v>
      </c>
      <c r="T71" s="21">
        <v>1.6</v>
      </c>
      <c r="U71" s="21">
        <v>240.19</v>
      </c>
      <c r="V71" s="21">
        <v>176.15</v>
      </c>
      <c r="W71" s="21">
        <v>115.21</v>
      </c>
      <c r="X71" s="21">
        <v>27.24</v>
      </c>
      <c r="Y71" s="21">
        <v>183.37</v>
      </c>
      <c r="Z71" s="21">
        <v>0.73</v>
      </c>
      <c r="AA71" s="21">
        <v>19.2</v>
      </c>
      <c r="AB71" s="21">
        <v>16</v>
      </c>
      <c r="AC71" s="21">
        <v>35.6</v>
      </c>
      <c r="AD71" s="21">
        <v>0.64</v>
      </c>
      <c r="AE71" s="21">
        <v>0.1</v>
      </c>
      <c r="AF71" s="21">
        <v>0.13</v>
      </c>
      <c r="AG71" s="21">
        <v>0.93</v>
      </c>
      <c r="AH71" s="21">
        <v>2.5299999999999998</v>
      </c>
      <c r="AI71" s="21">
        <v>0.42</v>
      </c>
      <c r="AJ71" s="15">
        <v>0</v>
      </c>
      <c r="AK71" s="15">
        <v>182.06</v>
      </c>
      <c r="AL71" s="15">
        <v>176.38</v>
      </c>
      <c r="AM71" s="15">
        <v>194.62</v>
      </c>
      <c r="AN71" s="15">
        <v>133.29</v>
      </c>
      <c r="AO71" s="15">
        <v>60.8</v>
      </c>
      <c r="AP71" s="15">
        <v>95.77</v>
      </c>
      <c r="AQ71" s="15">
        <v>46.74</v>
      </c>
      <c r="AR71" s="15">
        <v>197.1</v>
      </c>
      <c r="AS71" s="15">
        <v>153.63</v>
      </c>
      <c r="AT71" s="15">
        <v>185.22</v>
      </c>
      <c r="AU71" s="15">
        <v>240.9</v>
      </c>
      <c r="AV71" s="15">
        <v>87.8</v>
      </c>
      <c r="AW71" s="15">
        <v>155.06</v>
      </c>
      <c r="AX71" s="15">
        <v>905.86</v>
      </c>
      <c r="AY71" s="15">
        <v>0</v>
      </c>
      <c r="AZ71" s="15">
        <v>494.36</v>
      </c>
      <c r="BA71" s="15">
        <v>148.66999999999999</v>
      </c>
      <c r="BB71" s="15">
        <v>114.38</v>
      </c>
      <c r="BC71" s="15">
        <v>75.58</v>
      </c>
      <c r="BD71" s="15">
        <v>0.09</v>
      </c>
      <c r="BE71" s="15">
        <v>0.04</v>
      </c>
      <c r="BF71" s="15">
        <v>0.02</v>
      </c>
      <c r="BG71" s="15">
        <v>0.05</v>
      </c>
      <c r="BH71" s="15">
        <v>0.06</v>
      </c>
      <c r="BI71" s="15">
        <v>0.28000000000000003</v>
      </c>
      <c r="BJ71" s="15">
        <v>0</v>
      </c>
      <c r="BK71" s="15">
        <v>0.78</v>
      </c>
      <c r="BL71" s="15">
        <v>0</v>
      </c>
      <c r="BM71" s="15">
        <v>0.24</v>
      </c>
      <c r="BN71" s="15">
        <v>0</v>
      </c>
      <c r="BO71" s="15">
        <v>0</v>
      </c>
      <c r="BP71" s="15">
        <v>0</v>
      </c>
      <c r="BQ71" s="15">
        <v>0.05</v>
      </c>
      <c r="BR71" s="15">
        <v>0.08</v>
      </c>
      <c r="BS71" s="15">
        <v>0.63</v>
      </c>
      <c r="BT71" s="15">
        <v>0</v>
      </c>
      <c r="BU71" s="15">
        <v>0</v>
      </c>
      <c r="BV71" s="15">
        <v>0.04</v>
      </c>
      <c r="BW71" s="15">
        <v>0</v>
      </c>
      <c r="BX71" s="15">
        <v>0</v>
      </c>
      <c r="BY71" s="15">
        <v>0</v>
      </c>
      <c r="BZ71" s="15">
        <v>0</v>
      </c>
      <c r="CA71" s="15">
        <v>0</v>
      </c>
      <c r="CB71" s="15">
        <v>177.81</v>
      </c>
      <c r="CC71" s="22"/>
      <c r="CD71" s="22"/>
      <c r="CE71" s="15">
        <v>21.87</v>
      </c>
      <c r="CG71" s="15">
        <v>30.81</v>
      </c>
      <c r="CH71" s="15">
        <v>13.06</v>
      </c>
      <c r="CI71" s="15">
        <v>21.94</v>
      </c>
      <c r="CJ71" s="15">
        <v>1932.9</v>
      </c>
      <c r="CK71" s="15">
        <v>884.65</v>
      </c>
      <c r="CL71" s="15">
        <v>1408.77</v>
      </c>
      <c r="CM71" s="15">
        <v>40.69</v>
      </c>
      <c r="CN71" s="15">
        <v>21.49</v>
      </c>
      <c r="CO71" s="15">
        <v>31.09</v>
      </c>
    </row>
    <row r="72" spans="1:93" s="16" customFormat="1" x14ac:dyDescent="0.25">
      <c r="A72" s="28"/>
      <c r="B72" s="29" t="s">
        <v>104</v>
      </c>
      <c r="C72" s="30">
        <v>480</v>
      </c>
      <c r="D72" s="30">
        <v>13.43</v>
      </c>
      <c r="E72" s="30">
        <v>4.9800000000000004</v>
      </c>
      <c r="F72" s="30">
        <v>7.94</v>
      </c>
      <c r="G72" s="30">
        <v>1.03</v>
      </c>
      <c r="H72" s="30">
        <v>71.61</v>
      </c>
      <c r="I72" s="30">
        <v>408.91</v>
      </c>
      <c r="J72" s="30">
        <v>4.93</v>
      </c>
      <c r="K72" s="30">
        <v>0.09</v>
      </c>
      <c r="L72" s="30">
        <v>0</v>
      </c>
      <c r="M72" s="30">
        <v>0</v>
      </c>
      <c r="N72" s="30">
        <v>13.27</v>
      </c>
      <c r="O72" s="30">
        <v>55.14</v>
      </c>
      <c r="P72" s="30">
        <v>3.19</v>
      </c>
      <c r="Q72" s="30">
        <v>0</v>
      </c>
      <c r="R72" s="30">
        <v>0</v>
      </c>
      <c r="S72" s="30">
        <v>0.28000000000000003</v>
      </c>
      <c r="T72" s="30">
        <v>3.35</v>
      </c>
      <c r="U72" s="30">
        <v>350.24</v>
      </c>
      <c r="V72" s="30">
        <v>186.29</v>
      </c>
      <c r="W72" s="30">
        <v>215.36</v>
      </c>
      <c r="X72" s="30">
        <v>32.74</v>
      </c>
      <c r="Y72" s="30">
        <v>243.37</v>
      </c>
      <c r="Z72" s="30">
        <v>0.81</v>
      </c>
      <c r="AA72" s="30">
        <v>40.200000000000003</v>
      </c>
      <c r="AB72" s="30">
        <v>33</v>
      </c>
      <c r="AC72" s="30">
        <v>59.4</v>
      </c>
      <c r="AD72" s="30">
        <v>0.68</v>
      </c>
      <c r="AE72" s="30">
        <v>0.1</v>
      </c>
      <c r="AF72" s="30">
        <v>0.16</v>
      </c>
      <c r="AG72" s="30">
        <v>0.95</v>
      </c>
      <c r="AH72" s="30">
        <v>3.21</v>
      </c>
      <c r="AI72" s="30">
        <v>0.49</v>
      </c>
      <c r="AJ72" s="16">
        <v>0</v>
      </c>
      <c r="AK72" s="16">
        <v>562.55999999999995</v>
      </c>
      <c r="AL72" s="16">
        <v>526.02</v>
      </c>
      <c r="AM72" s="16">
        <v>780.88</v>
      </c>
      <c r="AN72" s="16">
        <v>409.44</v>
      </c>
      <c r="AO72" s="16">
        <v>186.83</v>
      </c>
      <c r="AP72" s="16">
        <v>330.84</v>
      </c>
      <c r="AQ72" s="16">
        <v>169.72</v>
      </c>
      <c r="AR72" s="16">
        <v>584.44000000000005</v>
      </c>
      <c r="AS72" s="16">
        <v>386.76</v>
      </c>
      <c r="AT72" s="16">
        <v>491.46</v>
      </c>
      <c r="AU72" s="16">
        <v>577.78</v>
      </c>
      <c r="AV72" s="16">
        <v>252.8</v>
      </c>
      <c r="AW72" s="16">
        <v>374.15</v>
      </c>
      <c r="AX72" s="16">
        <v>2828.43</v>
      </c>
      <c r="AY72" s="16">
        <v>0</v>
      </c>
      <c r="AZ72" s="16">
        <v>1225.33</v>
      </c>
      <c r="BA72" s="16">
        <v>476.81</v>
      </c>
      <c r="BB72" s="16">
        <v>385.53</v>
      </c>
      <c r="BC72" s="16">
        <v>201.82</v>
      </c>
      <c r="BD72" s="16">
        <v>0.09</v>
      </c>
      <c r="BE72" s="16">
        <v>0.05</v>
      </c>
      <c r="BF72" s="16">
        <v>0.06</v>
      </c>
      <c r="BG72" s="16">
        <v>0.16</v>
      </c>
      <c r="BH72" s="16">
        <v>0.19</v>
      </c>
      <c r="BI72" s="16">
        <v>0.61</v>
      </c>
      <c r="BJ72" s="16">
        <v>0.04</v>
      </c>
      <c r="BK72" s="16">
        <v>1.53</v>
      </c>
      <c r="BL72" s="16">
        <v>0.01</v>
      </c>
      <c r="BM72" s="16">
        <v>0.4</v>
      </c>
      <c r="BN72" s="16">
        <v>0.01</v>
      </c>
      <c r="BO72" s="16">
        <v>0</v>
      </c>
      <c r="BP72" s="16">
        <v>0</v>
      </c>
      <c r="BQ72" s="16">
        <v>0.1</v>
      </c>
      <c r="BR72" s="16">
        <v>0.16</v>
      </c>
      <c r="BS72" s="16">
        <v>1.2</v>
      </c>
      <c r="BT72" s="16">
        <v>0</v>
      </c>
      <c r="BU72" s="16">
        <v>0</v>
      </c>
      <c r="BV72" s="16">
        <v>0.3</v>
      </c>
      <c r="BW72" s="16">
        <v>0.01</v>
      </c>
      <c r="BX72" s="16">
        <v>0</v>
      </c>
      <c r="BY72" s="16">
        <v>0</v>
      </c>
      <c r="BZ72" s="16">
        <v>0</v>
      </c>
      <c r="CA72" s="16">
        <v>0</v>
      </c>
      <c r="CB72" s="16">
        <v>409.35</v>
      </c>
      <c r="CC72" s="13"/>
      <c r="CD72" s="13" t="e">
        <f>$I$72/#REF!*100</f>
        <v>#REF!</v>
      </c>
      <c r="CE72" s="16">
        <v>45.7</v>
      </c>
      <c r="CG72" s="16">
        <v>35</v>
      </c>
      <c r="CH72" s="16">
        <v>17.25</v>
      </c>
      <c r="CI72" s="16">
        <v>26.12</v>
      </c>
      <c r="CJ72" s="16">
        <v>4256.1499999999996</v>
      </c>
      <c r="CK72" s="16">
        <v>1960.25</v>
      </c>
      <c r="CL72" s="16">
        <v>3108.2</v>
      </c>
      <c r="CM72" s="16">
        <v>93.23</v>
      </c>
      <c r="CN72" s="16">
        <v>57.27</v>
      </c>
      <c r="CO72" s="16">
        <v>75.25</v>
      </c>
    </row>
    <row r="73" spans="1:93" x14ac:dyDescent="0.25">
      <c r="B73" s="32" t="s">
        <v>118</v>
      </c>
    </row>
    <row r="74" spans="1:93" x14ac:dyDescent="0.25">
      <c r="B74" s="18" t="s">
        <v>99</v>
      </c>
    </row>
    <row r="75" spans="1:93" s="26" customFormat="1" x14ac:dyDescent="0.25">
      <c r="A75" s="23" t="str">
        <f>"-"</f>
        <v>-</v>
      </c>
      <c r="B75" s="24" t="s">
        <v>100</v>
      </c>
      <c r="C75" s="25" t="str">
        <f>"70"</f>
        <v>70</v>
      </c>
      <c r="D75" s="25">
        <v>4.63</v>
      </c>
      <c r="E75" s="25">
        <v>0</v>
      </c>
      <c r="F75" s="25">
        <v>0.46</v>
      </c>
      <c r="G75" s="25">
        <v>0.46</v>
      </c>
      <c r="H75" s="25">
        <v>32.83</v>
      </c>
      <c r="I75" s="25">
        <v>156.73069999999998</v>
      </c>
      <c r="J75" s="25">
        <v>0</v>
      </c>
      <c r="K75" s="25">
        <v>0</v>
      </c>
      <c r="L75" s="25">
        <v>0</v>
      </c>
      <c r="M75" s="25">
        <v>0</v>
      </c>
      <c r="N75" s="25">
        <v>0.77</v>
      </c>
      <c r="O75" s="25">
        <v>31.92</v>
      </c>
      <c r="P75" s="25">
        <v>0.14000000000000001</v>
      </c>
      <c r="Q75" s="25">
        <v>0</v>
      </c>
      <c r="R75" s="25">
        <v>0</v>
      </c>
      <c r="S75" s="25">
        <v>0</v>
      </c>
      <c r="T75" s="25">
        <v>1.26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  <c r="AD75" s="25">
        <v>0</v>
      </c>
      <c r="AE75" s="25">
        <v>0</v>
      </c>
      <c r="AF75" s="25">
        <v>0</v>
      </c>
      <c r="AG75" s="25">
        <v>0</v>
      </c>
      <c r="AH75" s="25">
        <v>0</v>
      </c>
      <c r="AI75" s="25">
        <v>0</v>
      </c>
      <c r="AJ75" s="26">
        <v>0</v>
      </c>
      <c r="AK75" s="26">
        <v>223.5</v>
      </c>
      <c r="AL75" s="26">
        <v>232.64</v>
      </c>
      <c r="AM75" s="26">
        <v>356.27</v>
      </c>
      <c r="AN75" s="26">
        <v>118.15</v>
      </c>
      <c r="AO75" s="26">
        <v>70.040000000000006</v>
      </c>
      <c r="AP75" s="26">
        <v>140.07</v>
      </c>
      <c r="AQ75" s="26">
        <v>52.98</v>
      </c>
      <c r="AR75" s="26">
        <v>253.34</v>
      </c>
      <c r="AS75" s="26">
        <v>157.12</v>
      </c>
      <c r="AT75" s="26">
        <v>219.24</v>
      </c>
      <c r="AU75" s="26">
        <v>180.87</v>
      </c>
      <c r="AV75" s="26">
        <v>95</v>
      </c>
      <c r="AW75" s="26">
        <v>168.08</v>
      </c>
      <c r="AX75" s="26">
        <v>1405.57</v>
      </c>
      <c r="AY75" s="26">
        <v>0</v>
      </c>
      <c r="AZ75" s="26">
        <v>457.97</v>
      </c>
      <c r="BA75" s="26">
        <v>199.14</v>
      </c>
      <c r="BB75" s="26">
        <v>132.15</v>
      </c>
      <c r="BC75" s="26">
        <v>104.75</v>
      </c>
      <c r="BD75" s="26">
        <v>0</v>
      </c>
      <c r="BE75" s="26">
        <v>0</v>
      </c>
      <c r="BF75" s="26">
        <v>0</v>
      </c>
      <c r="BG75" s="26">
        <v>0</v>
      </c>
      <c r="BH75" s="26">
        <v>0</v>
      </c>
      <c r="BI75" s="26">
        <v>0</v>
      </c>
      <c r="BJ75" s="26">
        <v>0</v>
      </c>
      <c r="BK75" s="26">
        <v>0.06</v>
      </c>
      <c r="BL75" s="26">
        <v>0</v>
      </c>
      <c r="BM75" s="26">
        <v>0.01</v>
      </c>
      <c r="BN75" s="26">
        <v>0</v>
      </c>
      <c r="BO75" s="26">
        <v>0</v>
      </c>
      <c r="BP75" s="26">
        <v>0</v>
      </c>
      <c r="BQ75" s="26">
        <v>0</v>
      </c>
      <c r="BR75" s="26">
        <v>0.01</v>
      </c>
      <c r="BS75" s="26">
        <v>0.05</v>
      </c>
      <c r="BT75" s="26">
        <v>0</v>
      </c>
      <c r="BU75" s="26">
        <v>0</v>
      </c>
      <c r="BV75" s="26">
        <v>0.19</v>
      </c>
      <c r="BW75" s="26">
        <v>0.01</v>
      </c>
      <c r="BX75" s="26">
        <v>0</v>
      </c>
      <c r="BY75" s="26">
        <v>0</v>
      </c>
      <c r="BZ75" s="26">
        <v>0</v>
      </c>
      <c r="CA75" s="26">
        <v>0</v>
      </c>
      <c r="CB75" s="26">
        <v>27.37</v>
      </c>
      <c r="CC75" s="27"/>
      <c r="CD75" s="27"/>
      <c r="CE75" s="26">
        <v>0</v>
      </c>
      <c r="CG75" s="26">
        <v>0</v>
      </c>
      <c r="CH75" s="26">
        <v>0</v>
      </c>
      <c r="CI75" s="26">
        <v>0</v>
      </c>
      <c r="CJ75" s="26">
        <v>1425</v>
      </c>
      <c r="CK75" s="26">
        <v>549</v>
      </c>
      <c r="CL75" s="26">
        <v>987</v>
      </c>
      <c r="CM75" s="26">
        <v>11.4</v>
      </c>
      <c r="CN75" s="26">
        <v>11.4</v>
      </c>
      <c r="CO75" s="26">
        <v>11.4</v>
      </c>
    </row>
    <row r="76" spans="1:93" s="26" customFormat="1" x14ac:dyDescent="0.25">
      <c r="A76" s="23" t="str">
        <f>"-"</f>
        <v>-</v>
      </c>
      <c r="B76" s="24" t="s">
        <v>101</v>
      </c>
      <c r="C76" s="25" t="str">
        <f>"20"</f>
        <v>20</v>
      </c>
      <c r="D76" s="25">
        <v>1.5</v>
      </c>
      <c r="E76" s="25">
        <v>0</v>
      </c>
      <c r="F76" s="25">
        <v>1.96</v>
      </c>
      <c r="G76" s="25">
        <v>0</v>
      </c>
      <c r="H76" s="25">
        <v>15.34</v>
      </c>
      <c r="I76" s="25">
        <v>84.452000000000012</v>
      </c>
      <c r="J76" s="25">
        <v>0.42</v>
      </c>
      <c r="K76" s="25">
        <v>0</v>
      </c>
      <c r="L76" s="25">
        <v>0</v>
      </c>
      <c r="M76" s="25">
        <v>0</v>
      </c>
      <c r="N76" s="25">
        <v>4.72</v>
      </c>
      <c r="O76" s="25">
        <v>10.16</v>
      </c>
      <c r="P76" s="25">
        <v>0.46</v>
      </c>
      <c r="Q76" s="25">
        <v>0</v>
      </c>
      <c r="R76" s="25">
        <v>0</v>
      </c>
      <c r="S76" s="25">
        <v>0.1</v>
      </c>
      <c r="T76" s="25">
        <v>0.2</v>
      </c>
      <c r="U76" s="25">
        <v>66</v>
      </c>
      <c r="V76" s="25">
        <v>22</v>
      </c>
      <c r="W76" s="25">
        <v>5.8</v>
      </c>
      <c r="X76" s="25">
        <v>4</v>
      </c>
      <c r="Y76" s="25">
        <v>18</v>
      </c>
      <c r="Z76" s="25">
        <v>0.42</v>
      </c>
      <c r="AA76" s="25">
        <v>2</v>
      </c>
      <c r="AB76" s="25">
        <v>1.6</v>
      </c>
      <c r="AC76" s="25">
        <v>2.2000000000000002</v>
      </c>
      <c r="AD76" s="25">
        <v>0.7</v>
      </c>
      <c r="AE76" s="25">
        <v>0.02</v>
      </c>
      <c r="AF76" s="25">
        <v>0.01</v>
      </c>
      <c r="AG76" s="25">
        <v>0.14000000000000001</v>
      </c>
      <c r="AH76" s="25">
        <v>0.38</v>
      </c>
      <c r="AI76" s="25">
        <v>0</v>
      </c>
      <c r="AJ76" s="26">
        <v>0</v>
      </c>
      <c r="AK76" s="26">
        <v>249.4</v>
      </c>
      <c r="AL76" s="26">
        <v>185.2</v>
      </c>
      <c r="AM76" s="26">
        <v>318.8</v>
      </c>
      <c r="AN76" s="26">
        <v>286.60000000000002</v>
      </c>
      <c r="AO76" s="26">
        <v>87.6</v>
      </c>
      <c r="AP76" s="26">
        <v>162.4</v>
      </c>
      <c r="AQ76" s="26">
        <v>47.6</v>
      </c>
      <c r="AR76" s="26">
        <v>185.6</v>
      </c>
      <c r="AS76" s="26">
        <v>0</v>
      </c>
      <c r="AT76" s="26">
        <v>0</v>
      </c>
      <c r="AU76" s="26">
        <v>0</v>
      </c>
      <c r="AV76" s="26">
        <v>87.8</v>
      </c>
      <c r="AW76" s="26">
        <v>0</v>
      </c>
      <c r="AX76" s="26">
        <v>0</v>
      </c>
      <c r="AY76" s="26">
        <v>0</v>
      </c>
      <c r="AZ76" s="26">
        <v>0</v>
      </c>
      <c r="BA76" s="26">
        <v>0</v>
      </c>
      <c r="BB76" s="26">
        <v>0</v>
      </c>
      <c r="BC76" s="26">
        <v>0</v>
      </c>
      <c r="BD76" s="26">
        <v>0</v>
      </c>
      <c r="BE76" s="26">
        <v>0</v>
      </c>
      <c r="BF76" s="26">
        <v>0</v>
      </c>
      <c r="BG76" s="26">
        <v>0</v>
      </c>
      <c r="BH76" s="26">
        <v>0</v>
      </c>
      <c r="BI76" s="26">
        <v>0</v>
      </c>
      <c r="BJ76" s="26">
        <v>0</v>
      </c>
      <c r="BK76" s="26">
        <v>0</v>
      </c>
      <c r="BL76" s="26">
        <v>0</v>
      </c>
      <c r="BM76" s="26">
        <v>0</v>
      </c>
      <c r="BN76" s="26">
        <v>0</v>
      </c>
      <c r="BO76" s="26">
        <v>0</v>
      </c>
      <c r="BP76" s="26">
        <v>0</v>
      </c>
      <c r="BQ76" s="26">
        <v>0</v>
      </c>
      <c r="BR76" s="26">
        <v>0</v>
      </c>
      <c r="BS76" s="26">
        <v>0</v>
      </c>
      <c r="BT76" s="26">
        <v>0</v>
      </c>
      <c r="BU76" s="26">
        <v>0</v>
      </c>
      <c r="BV76" s="26">
        <v>0</v>
      </c>
      <c r="BW76" s="26">
        <v>0</v>
      </c>
      <c r="BX76" s="26">
        <v>0</v>
      </c>
      <c r="BY76" s="26">
        <v>0</v>
      </c>
      <c r="BZ76" s="26">
        <v>0</v>
      </c>
      <c r="CA76" s="26">
        <v>0</v>
      </c>
      <c r="CB76" s="26">
        <v>0.9</v>
      </c>
      <c r="CC76" s="27"/>
      <c r="CD76" s="27"/>
      <c r="CE76" s="26">
        <v>2.27</v>
      </c>
      <c r="CG76" s="26">
        <v>1.26</v>
      </c>
      <c r="CH76" s="26">
        <v>1.26</v>
      </c>
      <c r="CI76" s="26">
        <v>1.26</v>
      </c>
      <c r="CJ76" s="26">
        <v>648</v>
      </c>
      <c r="CK76" s="26">
        <v>414</v>
      </c>
      <c r="CL76" s="26">
        <v>531</v>
      </c>
      <c r="CM76" s="26">
        <v>6.16</v>
      </c>
      <c r="CN76" s="26">
        <v>6.16</v>
      </c>
      <c r="CO76" s="26">
        <v>6.16</v>
      </c>
    </row>
    <row r="77" spans="1:93" s="26" customFormat="1" x14ac:dyDescent="0.25">
      <c r="A77" s="23" t="str">
        <f>"27/10"</f>
        <v>27/10</v>
      </c>
      <c r="B77" s="24" t="s">
        <v>109</v>
      </c>
      <c r="C77" s="25" t="str">
        <f>"200"</f>
        <v>200</v>
      </c>
      <c r="D77" s="25">
        <v>0.2</v>
      </c>
      <c r="E77" s="25">
        <v>0</v>
      </c>
      <c r="F77" s="25">
        <v>0.05</v>
      </c>
      <c r="G77" s="25">
        <v>0.05</v>
      </c>
      <c r="H77" s="25">
        <v>9.92</v>
      </c>
      <c r="I77" s="25">
        <v>38.757300000000001</v>
      </c>
      <c r="J77" s="25">
        <v>0</v>
      </c>
      <c r="K77" s="25">
        <v>0</v>
      </c>
      <c r="L77" s="25">
        <v>0</v>
      </c>
      <c r="M77" s="25">
        <v>0</v>
      </c>
      <c r="N77" s="25">
        <v>9.82</v>
      </c>
      <c r="O77" s="25">
        <v>0</v>
      </c>
      <c r="P77" s="25">
        <v>0.1</v>
      </c>
      <c r="Q77" s="25">
        <v>0</v>
      </c>
      <c r="R77" s="25">
        <v>0</v>
      </c>
      <c r="S77" s="25">
        <v>0</v>
      </c>
      <c r="T77" s="25">
        <v>7.0000000000000007E-2</v>
      </c>
      <c r="U77" s="25">
        <v>0.1</v>
      </c>
      <c r="V77" s="25">
        <v>0.3</v>
      </c>
      <c r="W77" s="25">
        <v>0.28999999999999998</v>
      </c>
      <c r="X77" s="25">
        <v>0</v>
      </c>
      <c r="Y77" s="25">
        <v>0</v>
      </c>
      <c r="Z77" s="25">
        <v>0.03</v>
      </c>
      <c r="AA77" s="25">
        <v>0</v>
      </c>
      <c r="AB77" s="25">
        <v>0</v>
      </c>
      <c r="AC77" s="25">
        <v>0</v>
      </c>
      <c r="AD77" s="25">
        <v>0</v>
      </c>
      <c r="AE77" s="25">
        <v>0</v>
      </c>
      <c r="AF77" s="25">
        <v>0</v>
      </c>
      <c r="AG77" s="25">
        <v>0</v>
      </c>
      <c r="AH77" s="25">
        <v>0</v>
      </c>
      <c r="AI77" s="25">
        <v>0</v>
      </c>
      <c r="AJ77" s="26">
        <v>0</v>
      </c>
      <c r="AK77" s="26">
        <v>0</v>
      </c>
      <c r="AL77" s="26">
        <v>0</v>
      </c>
      <c r="AM77" s="26">
        <v>0</v>
      </c>
      <c r="AN77" s="26">
        <v>0</v>
      </c>
      <c r="AO77" s="26">
        <v>0</v>
      </c>
      <c r="AP77" s="26">
        <v>0</v>
      </c>
      <c r="AQ77" s="26">
        <v>0</v>
      </c>
      <c r="AR77" s="26">
        <v>0</v>
      </c>
      <c r="AS77" s="26">
        <v>0</v>
      </c>
      <c r="AT77" s="26">
        <v>0</v>
      </c>
      <c r="AU77" s="26">
        <v>0</v>
      </c>
      <c r="AV77" s="26">
        <v>0</v>
      </c>
      <c r="AW77" s="26">
        <v>0</v>
      </c>
      <c r="AX77" s="26">
        <v>0</v>
      </c>
      <c r="AY77" s="26">
        <v>0</v>
      </c>
      <c r="AZ77" s="26">
        <v>0</v>
      </c>
      <c r="BA77" s="26">
        <v>0</v>
      </c>
      <c r="BB77" s="26">
        <v>0</v>
      </c>
      <c r="BC77" s="26">
        <v>0</v>
      </c>
      <c r="BD77" s="26">
        <v>0</v>
      </c>
      <c r="BE77" s="26">
        <v>0</v>
      </c>
      <c r="BF77" s="26">
        <v>0</v>
      </c>
      <c r="BG77" s="26">
        <v>0</v>
      </c>
      <c r="BH77" s="26">
        <v>0</v>
      </c>
      <c r="BI77" s="26">
        <v>0</v>
      </c>
      <c r="BJ77" s="26">
        <v>0</v>
      </c>
      <c r="BK77" s="26">
        <v>0</v>
      </c>
      <c r="BL77" s="26">
        <v>0</v>
      </c>
      <c r="BM77" s="26">
        <v>0</v>
      </c>
      <c r="BN77" s="26">
        <v>0</v>
      </c>
      <c r="BO77" s="26">
        <v>0</v>
      </c>
      <c r="BP77" s="26">
        <v>0</v>
      </c>
      <c r="BQ77" s="26">
        <v>0</v>
      </c>
      <c r="BR77" s="26">
        <v>0</v>
      </c>
      <c r="BS77" s="26">
        <v>0</v>
      </c>
      <c r="BT77" s="26">
        <v>0</v>
      </c>
      <c r="BU77" s="26">
        <v>0</v>
      </c>
      <c r="BV77" s="26">
        <v>0</v>
      </c>
      <c r="BW77" s="26">
        <v>0</v>
      </c>
      <c r="BX77" s="26">
        <v>0</v>
      </c>
      <c r="BY77" s="26">
        <v>0</v>
      </c>
      <c r="BZ77" s="26">
        <v>0</v>
      </c>
      <c r="CA77" s="26">
        <v>0</v>
      </c>
      <c r="CB77" s="26">
        <v>200.1</v>
      </c>
      <c r="CC77" s="27"/>
      <c r="CD77" s="27"/>
      <c r="CE77" s="26">
        <v>0</v>
      </c>
      <c r="CG77" s="26">
        <v>3.77</v>
      </c>
      <c r="CH77" s="26">
        <v>3.77</v>
      </c>
      <c r="CI77" s="26">
        <v>3.77</v>
      </c>
      <c r="CJ77" s="26">
        <v>436.5</v>
      </c>
      <c r="CK77" s="26">
        <v>165.6</v>
      </c>
      <c r="CL77" s="26">
        <v>301.05</v>
      </c>
      <c r="CM77" s="26">
        <v>39.979999999999997</v>
      </c>
      <c r="CN77" s="26">
        <v>23.78</v>
      </c>
      <c r="CO77" s="26">
        <v>31.88</v>
      </c>
    </row>
    <row r="78" spans="1:93" s="15" customFormat="1" ht="31.5" x14ac:dyDescent="0.25">
      <c r="A78" s="19" t="str">
        <f>"11/4"</f>
        <v>11/4</v>
      </c>
      <c r="B78" s="20" t="s">
        <v>107</v>
      </c>
      <c r="C78" s="21" t="str">
        <f>"180"</f>
        <v>180</v>
      </c>
      <c r="D78" s="21">
        <v>5.89</v>
      </c>
      <c r="E78" s="21">
        <v>2.12</v>
      </c>
      <c r="F78" s="21">
        <v>5.5</v>
      </c>
      <c r="G78" s="21">
        <v>1.19</v>
      </c>
      <c r="H78" s="21">
        <v>29.37</v>
      </c>
      <c r="I78" s="21">
        <v>189.0927954</v>
      </c>
      <c r="J78" s="21">
        <v>3.45</v>
      </c>
      <c r="K78" s="21">
        <v>0.1</v>
      </c>
      <c r="L78" s="21">
        <v>0</v>
      </c>
      <c r="M78" s="21">
        <v>0</v>
      </c>
      <c r="N78" s="21">
        <v>7.02</v>
      </c>
      <c r="O78" s="21">
        <v>21.16</v>
      </c>
      <c r="P78" s="21">
        <v>1.18</v>
      </c>
      <c r="Q78" s="21">
        <v>0</v>
      </c>
      <c r="R78" s="21">
        <v>0</v>
      </c>
      <c r="S78" s="21">
        <v>7.0000000000000007E-2</v>
      </c>
      <c r="T78" s="21">
        <v>1.42</v>
      </c>
      <c r="U78" s="21">
        <v>214.51</v>
      </c>
      <c r="V78" s="21">
        <v>160.66999999999999</v>
      </c>
      <c r="W78" s="21">
        <v>87.09</v>
      </c>
      <c r="X78" s="21">
        <v>34.85</v>
      </c>
      <c r="Y78" s="21">
        <v>130.82</v>
      </c>
      <c r="Z78" s="21">
        <v>0.94</v>
      </c>
      <c r="AA78" s="21">
        <v>19.440000000000001</v>
      </c>
      <c r="AB78" s="21">
        <v>22.32</v>
      </c>
      <c r="AC78" s="21">
        <v>37.17</v>
      </c>
      <c r="AD78" s="21">
        <v>0.15</v>
      </c>
      <c r="AE78" s="21">
        <v>0.13</v>
      </c>
      <c r="AF78" s="21">
        <v>0.1</v>
      </c>
      <c r="AG78" s="21">
        <v>0.52</v>
      </c>
      <c r="AH78" s="21">
        <v>2.2400000000000002</v>
      </c>
      <c r="AI78" s="21">
        <v>0.37</v>
      </c>
      <c r="AJ78" s="15">
        <v>0</v>
      </c>
      <c r="AK78" s="15">
        <v>160.82</v>
      </c>
      <c r="AL78" s="15">
        <v>147.25</v>
      </c>
      <c r="AM78" s="15">
        <v>522.32000000000005</v>
      </c>
      <c r="AN78" s="15">
        <v>99.36</v>
      </c>
      <c r="AO78" s="15">
        <v>100.89</v>
      </c>
      <c r="AP78" s="15">
        <v>137.35</v>
      </c>
      <c r="AQ78" s="15">
        <v>62.73</v>
      </c>
      <c r="AR78" s="15">
        <v>198.05</v>
      </c>
      <c r="AS78" s="15">
        <v>365.3</v>
      </c>
      <c r="AT78" s="15">
        <v>144.91999999999999</v>
      </c>
      <c r="AU78" s="15">
        <v>222.37</v>
      </c>
      <c r="AV78" s="15">
        <v>89.46</v>
      </c>
      <c r="AW78" s="15">
        <v>102.54</v>
      </c>
      <c r="AX78" s="15">
        <v>757.25</v>
      </c>
      <c r="AY78" s="15">
        <v>0</v>
      </c>
      <c r="AZ78" s="15">
        <v>276.13</v>
      </c>
      <c r="BA78" s="15">
        <v>239.16</v>
      </c>
      <c r="BB78" s="15">
        <v>140.52000000000001</v>
      </c>
      <c r="BC78" s="15">
        <v>61.34</v>
      </c>
      <c r="BD78" s="15">
        <v>0.11</v>
      </c>
      <c r="BE78" s="15">
        <v>0.05</v>
      </c>
      <c r="BF78" s="15">
        <v>0.03</v>
      </c>
      <c r="BG78" s="15">
        <v>0.06</v>
      </c>
      <c r="BH78" s="15">
        <v>7.0000000000000007E-2</v>
      </c>
      <c r="BI78" s="15">
        <v>0.32</v>
      </c>
      <c r="BJ78" s="15">
        <v>0</v>
      </c>
      <c r="BK78" s="15">
        <v>0.95</v>
      </c>
      <c r="BL78" s="15">
        <v>0</v>
      </c>
      <c r="BM78" s="15">
        <v>0.28999999999999998</v>
      </c>
      <c r="BN78" s="15">
        <v>0.01</v>
      </c>
      <c r="BO78" s="15">
        <v>0</v>
      </c>
      <c r="BP78" s="15">
        <v>0</v>
      </c>
      <c r="BQ78" s="15">
        <v>0.06</v>
      </c>
      <c r="BR78" s="15">
        <v>0.1</v>
      </c>
      <c r="BS78" s="15">
        <v>0.88</v>
      </c>
      <c r="BT78" s="15">
        <v>0</v>
      </c>
      <c r="BU78" s="15">
        <v>0</v>
      </c>
      <c r="BV78" s="15">
        <v>0.7</v>
      </c>
      <c r="BW78" s="15">
        <v>0.01</v>
      </c>
      <c r="BX78" s="15">
        <v>0</v>
      </c>
      <c r="BY78" s="15">
        <v>0</v>
      </c>
      <c r="BZ78" s="15">
        <v>0</v>
      </c>
      <c r="CA78" s="15">
        <v>0</v>
      </c>
      <c r="CB78" s="15">
        <v>149.44999999999999</v>
      </c>
      <c r="CC78" s="22"/>
      <c r="CD78" s="22"/>
      <c r="CE78" s="15">
        <v>23.16</v>
      </c>
      <c r="CG78" s="15">
        <v>27.93</v>
      </c>
      <c r="CH78" s="15">
        <v>13.76</v>
      </c>
      <c r="CI78" s="15">
        <v>20.84</v>
      </c>
      <c r="CJ78" s="15">
        <v>1913.1</v>
      </c>
      <c r="CK78" s="15">
        <v>876.53</v>
      </c>
      <c r="CL78" s="15">
        <v>1394.82</v>
      </c>
      <c r="CM78" s="15">
        <v>33.049999999999997</v>
      </c>
      <c r="CN78" s="15">
        <v>17.05</v>
      </c>
      <c r="CO78" s="15">
        <v>25.05</v>
      </c>
    </row>
    <row r="79" spans="1:93" s="16" customFormat="1" x14ac:dyDescent="0.25">
      <c r="A79" s="28"/>
      <c r="B79" s="29" t="s">
        <v>104</v>
      </c>
      <c r="C79" s="30">
        <v>470</v>
      </c>
      <c r="D79" s="30">
        <v>12.21</v>
      </c>
      <c r="E79" s="30">
        <v>2.12</v>
      </c>
      <c r="F79" s="30">
        <v>7.97</v>
      </c>
      <c r="G79" s="30">
        <v>1.7</v>
      </c>
      <c r="H79" s="30">
        <v>87.46</v>
      </c>
      <c r="I79" s="30">
        <v>469.03</v>
      </c>
      <c r="J79" s="30">
        <v>3.87</v>
      </c>
      <c r="K79" s="30">
        <v>0.1</v>
      </c>
      <c r="L79" s="30">
        <v>0</v>
      </c>
      <c r="M79" s="30">
        <v>0</v>
      </c>
      <c r="N79" s="30">
        <v>22.33</v>
      </c>
      <c r="O79" s="30">
        <v>63.24</v>
      </c>
      <c r="P79" s="30">
        <v>1.88</v>
      </c>
      <c r="Q79" s="30">
        <v>0</v>
      </c>
      <c r="R79" s="30">
        <v>0</v>
      </c>
      <c r="S79" s="30">
        <v>0.17</v>
      </c>
      <c r="T79" s="30">
        <v>2.94</v>
      </c>
      <c r="U79" s="30">
        <v>280.61</v>
      </c>
      <c r="V79" s="30">
        <v>182.97</v>
      </c>
      <c r="W79" s="30">
        <v>93.18</v>
      </c>
      <c r="X79" s="30">
        <v>38.85</v>
      </c>
      <c r="Y79" s="30">
        <v>148.82</v>
      </c>
      <c r="Z79" s="30">
        <v>1.39</v>
      </c>
      <c r="AA79" s="30">
        <v>21.44</v>
      </c>
      <c r="AB79" s="30">
        <v>23.92</v>
      </c>
      <c r="AC79" s="30">
        <v>39.369999999999997</v>
      </c>
      <c r="AD79" s="30">
        <v>0.85</v>
      </c>
      <c r="AE79" s="30">
        <v>0.15</v>
      </c>
      <c r="AF79" s="30">
        <v>0.11</v>
      </c>
      <c r="AG79" s="30">
        <v>0.66</v>
      </c>
      <c r="AH79" s="30">
        <v>2.62</v>
      </c>
      <c r="AI79" s="30">
        <v>0.37</v>
      </c>
      <c r="AJ79" s="16">
        <v>0</v>
      </c>
      <c r="AK79" s="16">
        <v>633.73</v>
      </c>
      <c r="AL79" s="16">
        <v>565.08000000000004</v>
      </c>
      <c r="AM79" s="16">
        <v>1197.3900000000001</v>
      </c>
      <c r="AN79" s="16">
        <v>504.11</v>
      </c>
      <c r="AO79" s="16">
        <v>258.52</v>
      </c>
      <c r="AP79" s="16">
        <v>439.82</v>
      </c>
      <c r="AQ79" s="16">
        <v>163.31</v>
      </c>
      <c r="AR79" s="16">
        <v>636.99</v>
      </c>
      <c r="AS79" s="16">
        <v>522.41999999999996</v>
      </c>
      <c r="AT79" s="16">
        <v>364.16</v>
      </c>
      <c r="AU79" s="16">
        <v>403.24</v>
      </c>
      <c r="AV79" s="16">
        <v>272.27</v>
      </c>
      <c r="AW79" s="16">
        <v>270.62</v>
      </c>
      <c r="AX79" s="16">
        <v>2162.83</v>
      </c>
      <c r="AY79" s="16">
        <v>0</v>
      </c>
      <c r="AZ79" s="16">
        <v>734.1</v>
      </c>
      <c r="BA79" s="16">
        <v>438.31</v>
      </c>
      <c r="BB79" s="16">
        <v>272.67</v>
      </c>
      <c r="BC79" s="16">
        <v>166.08</v>
      </c>
      <c r="BD79" s="16">
        <v>0.11</v>
      </c>
      <c r="BE79" s="16">
        <v>0.05</v>
      </c>
      <c r="BF79" s="16">
        <v>0.03</v>
      </c>
      <c r="BG79" s="16">
        <v>0.06</v>
      </c>
      <c r="BH79" s="16">
        <v>7.0000000000000007E-2</v>
      </c>
      <c r="BI79" s="16">
        <v>0.32</v>
      </c>
      <c r="BJ79" s="16">
        <v>0</v>
      </c>
      <c r="BK79" s="16">
        <v>1.01</v>
      </c>
      <c r="BL79" s="16">
        <v>0</v>
      </c>
      <c r="BM79" s="16">
        <v>0.28999999999999998</v>
      </c>
      <c r="BN79" s="16">
        <v>0.01</v>
      </c>
      <c r="BO79" s="16">
        <v>0</v>
      </c>
      <c r="BP79" s="16">
        <v>0</v>
      </c>
      <c r="BQ79" s="16">
        <v>0.06</v>
      </c>
      <c r="BR79" s="16">
        <v>0.1</v>
      </c>
      <c r="BS79" s="16">
        <v>0.92</v>
      </c>
      <c r="BT79" s="16">
        <v>0</v>
      </c>
      <c r="BU79" s="16">
        <v>0</v>
      </c>
      <c r="BV79" s="16">
        <v>0.89</v>
      </c>
      <c r="BW79" s="16">
        <v>0.02</v>
      </c>
      <c r="BX79" s="16">
        <v>0</v>
      </c>
      <c r="BY79" s="16">
        <v>0</v>
      </c>
      <c r="BZ79" s="16">
        <v>0</v>
      </c>
      <c r="CA79" s="16">
        <v>0</v>
      </c>
      <c r="CB79" s="16">
        <v>377.81</v>
      </c>
      <c r="CC79" s="13"/>
      <c r="CD79" s="13" t="e">
        <f>$I$79/#REF!*100</f>
        <v>#REF!</v>
      </c>
      <c r="CE79" s="16">
        <v>25.43</v>
      </c>
      <c r="CG79" s="16">
        <v>32.96</v>
      </c>
      <c r="CH79" s="16">
        <v>18.79</v>
      </c>
      <c r="CI79" s="16">
        <v>25.88</v>
      </c>
      <c r="CJ79" s="16">
        <v>4422.6000000000004</v>
      </c>
      <c r="CK79" s="16">
        <v>2005.13</v>
      </c>
      <c r="CL79" s="16">
        <v>3213.87</v>
      </c>
      <c r="CM79" s="16">
        <v>90.59</v>
      </c>
      <c r="CN79" s="16">
        <v>58.39</v>
      </c>
      <c r="CO79" s="16">
        <v>74.489999999999995</v>
      </c>
    </row>
    <row r="80" spans="1:93" x14ac:dyDescent="0.25">
      <c r="B80" s="32" t="s">
        <v>117</v>
      </c>
    </row>
    <row r="81" spans="1:93" x14ac:dyDescent="0.25">
      <c r="B81" s="18" t="s">
        <v>99</v>
      </c>
    </row>
    <row r="82" spans="1:93" s="26" customFormat="1" x14ac:dyDescent="0.25">
      <c r="A82" s="23" t="str">
        <f>"-"</f>
        <v>-</v>
      </c>
      <c r="B82" s="24" t="s">
        <v>100</v>
      </c>
      <c r="C82" s="25" t="str">
        <f>"70"</f>
        <v>70</v>
      </c>
      <c r="D82" s="25">
        <v>4.63</v>
      </c>
      <c r="E82" s="25">
        <v>0</v>
      </c>
      <c r="F82" s="25">
        <v>0.46</v>
      </c>
      <c r="G82" s="25">
        <v>0.46</v>
      </c>
      <c r="H82" s="25">
        <v>32.83</v>
      </c>
      <c r="I82" s="25">
        <v>156.73069999999998</v>
      </c>
      <c r="J82" s="25">
        <v>0</v>
      </c>
      <c r="K82" s="25">
        <v>0</v>
      </c>
      <c r="L82" s="25">
        <v>0</v>
      </c>
      <c r="M82" s="25">
        <v>0</v>
      </c>
      <c r="N82" s="25">
        <v>0.77</v>
      </c>
      <c r="O82" s="25">
        <v>31.92</v>
      </c>
      <c r="P82" s="25">
        <v>0.14000000000000001</v>
      </c>
      <c r="Q82" s="25">
        <v>0</v>
      </c>
      <c r="R82" s="25">
        <v>0</v>
      </c>
      <c r="S82" s="25">
        <v>0</v>
      </c>
      <c r="T82" s="25">
        <v>1.26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  <c r="AD82" s="25">
        <v>0</v>
      </c>
      <c r="AE82" s="25">
        <v>0</v>
      </c>
      <c r="AF82" s="25">
        <v>0</v>
      </c>
      <c r="AG82" s="25">
        <v>0</v>
      </c>
      <c r="AH82" s="25">
        <v>0</v>
      </c>
      <c r="AI82" s="25">
        <v>0</v>
      </c>
      <c r="AJ82" s="26">
        <v>0</v>
      </c>
      <c r="AK82" s="26">
        <v>223.5</v>
      </c>
      <c r="AL82" s="26">
        <v>232.64</v>
      </c>
      <c r="AM82" s="26">
        <v>356.27</v>
      </c>
      <c r="AN82" s="26">
        <v>118.15</v>
      </c>
      <c r="AO82" s="26">
        <v>70.040000000000006</v>
      </c>
      <c r="AP82" s="26">
        <v>140.07</v>
      </c>
      <c r="AQ82" s="26">
        <v>52.98</v>
      </c>
      <c r="AR82" s="26">
        <v>253.34</v>
      </c>
      <c r="AS82" s="26">
        <v>157.12</v>
      </c>
      <c r="AT82" s="26">
        <v>219.24</v>
      </c>
      <c r="AU82" s="26">
        <v>180.87</v>
      </c>
      <c r="AV82" s="26">
        <v>95</v>
      </c>
      <c r="AW82" s="26">
        <v>168.08</v>
      </c>
      <c r="AX82" s="26">
        <v>1405.57</v>
      </c>
      <c r="AY82" s="26">
        <v>0</v>
      </c>
      <c r="AZ82" s="26">
        <v>457.97</v>
      </c>
      <c r="BA82" s="26">
        <v>199.14</v>
      </c>
      <c r="BB82" s="26">
        <v>132.15</v>
      </c>
      <c r="BC82" s="26">
        <v>104.75</v>
      </c>
      <c r="BD82" s="26">
        <v>0</v>
      </c>
      <c r="BE82" s="26">
        <v>0</v>
      </c>
      <c r="BF82" s="26">
        <v>0</v>
      </c>
      <c r="BG82" s="26">
        <v>0</v>
      </c>
      <c r="BH82" s="26">
        <v>0</v>
      </c>
      <c r="BI82" s="26">
        <v>0</v>
      </c>
      <c r="BJ82" s="26">
        <v>0</v>
      </c>
      <c r="BK82" s="26">
        <v>0.06</v>
      </c>
      <c r="BL82" s="26">
        <v>0</v>
      </c>
      <c r="BM82" s="26">
        <v>0.01</v>
      </c>
      <c r="BN82" s="26">
        <v>0</v>
      </c>
      <c r="BO82" s="26">
        <v>0</v>
      </c>
      <c r="BP82" s="26">
        <v>0</v>
      </c>
      <c r="BQ82" s="26">
        <v>0</v>
      </c>
      <c r="BR82" s="26">
        <v>0.01</v>
      </c>
      <c r="BS82" s="26">
        <v>0.05</v>
      </c>
      <c r="BT82" s="26">
        <v>0</v>
      </c>
      <c r="BU82" s="26">
        <v>0</v>
      </c>
      <c r="BV82" s="26">
        <v>0.19</v>
      </c>
      <c r="BW82" s="26">
        <v>0.01</v>
      </c>
      <c r="BX82" s="26">
        <v>0</v>
      </c>
      <c r="BY82" s="26">
        <v>0</v>
      </c>
      <c r="BZ82" s="26">
        <v>0</v>
      </c>
      <c r="CA82" s="26">
        <v>0</v>
      </c>
      <c r="CB82" s="26">
        <v>27.37</v>
      </c>
      <c r="CC82" s="27"/>
      <c r="CD82" s="27"/>
      <c r="CE82" s="26">
        <v>0</v>
      </c>
      <c r="CG82" s="26">
        <v>0</v>
      </c>
      <c r="CH82" s="26">
        <v>0</v>
      </c>
      <c r="CI82" s="26">
        <v>0</v>
      </c>
      <c r="CJ82" s="26">
        <v>1425</v>
      </c>
      <c r="CK82" s="26">
        <v>549</v>
      </c>
      <c r="CL82" s="26">
        <v>987</v>
      </c>
      <c r="CM82" s="26">
        <v>11.4</v>
      </c>
      <c r="CN82" s="26">
        <v>11.4</v>
      </c>
      <c r="CO82" s="26">
        <v>11.4</v>
      </c>
    </row>
    <row r="83" spans="1:93" s="26" customFormat="1" x14ac:dyDescent="0.25">
      <c r="A83" s="23" t="str">
        <f>""</f>
        <v/>
      </c>
      <c r="B83" s="24" t="s">
        <v>105</v>
      </c>
      <c r="C83" s="25" t="str">
        <f>"5"</f>
        <v>5</v>
      </c>
      <c r="D83" s="25">
        <v>0.04</v>
      </c>
      <c r="E83" s="25">
        <v>0.04</v>
      </c>
      <c r="F83" s="25">
        <v>3.63</v>
      </c>
      <c r="G83" s="25">
        <v>0</v>
      </c>
      <c r="H83" s="25">
        <v>7.0000000000000007E-2</v>
      </c>
      <c r="I83" s="25">
        <v>33.031999999999996</v>
      </c>
      <c r="J83" s="25">
        <v>2.36</v>
      </c>
      <c r="K83" s="25">
        <v>0.11</v>
      </c>
      <c r="L83" s="25">
        <v>0</v>
      </c>
      <c r="M83" s="25">
        <v>0</v>
      </c>
      <c r="N83" s="25">
        <v>7.0000000000000007E-2</v>
      </c>
      <c r="O83" s="25">
        <v>0</v>
      </c>
      <c r="P83" s="25">
        <v>0</v>
      </c>
      <c r="Q83" s="25">
        <v>0</v>
      </c>
      <c r="R83" s="25">
        <v>0</v>
      </c>
      <c r="S83" s="25">
        <v>0</v>
      </c>
      <c r="T83" s="25">
        <v>7.0000000000000007E-2</v>
      </c>
      <c r="U83" s="25">
        <v>0.75</v>
      </c>
      <c r="V83" s="25">
        <v>1.5</v>
      </c>
      <c r="W83" s="25">
        <v>1.2</v>
      </c>
      <c r="X83" s="25">
        <v>0</v>
      </c>
      <c r="Y83" s="25">
        <v>1.5</v>
      </c>
      <c r="Z83" s="25">
        <v>0.01</v>
      </c>
      <c r="AA83" s="25">
        <v>20</v>
      </c>
      <c r="AB83" s="25">
        <v>15</v>
      </c>
      <c r="AC83" s="25">
        <v>22.5</v>
      </c>
      <c r="AD83" s="25">
        <v>0.05</v>
      </c>
      <c r="AE83" s="25">
        <v>0</v>
      </c>
      <c r="AF83" s="25">
        <v>0.01</v>
      </c>
      <c r="AG83" s="25">
        <v>0.01</v>
      </c>
      <c r="AH83" s="25">
        <v>0.01</v>
      </c>
      <c r="AI83" s="25">
        <v>0</v>
      </c>
      <c r="AJ83" s="26">
        <v>0</v>
      </c>
      <c r="AK83" s="26">
        <v>2.1</v>
      </c>
      <c r="AL83" s="26">
        <v>2.0499999999999998</v>
      </c>
      <c r="AM83" s="26">
        <v>3.8</v>
      </c>
      <c r="AN83" s="26">
        <v>2.25</v>
      </c>
      <c r="AO83" s="26">
        <v>0.85</v>
      </c>
      <c r="AP83" s="26">
        <v>2.35</v>
      </c>
      <c r="AQ83" s="26">
        <v>2.15</v>
      </c>
      <c r="AR83" s="26">
        <v>2.1</v>
      </c>
      <c r="AS83" s="26">
        <v>1.8</v>
      </c>
      <c r="AT83" s="26">
        <v>1.3</v>
      </c>
      <c r="AU83" s="26">
        <v>2.85</v>
      </c>
      <c r="AV83" s="26">
        <v>1.75</v>
      </c>
      <c r="AW83" s="26">
        <v>1.2</v>
      </c>
      <c r="AX83" s="26">
        <v>7.1</v>
      </c>
      <c r="AY83" s="26">
        <v>0</v>
      </c>
      <c r="AZ83" s="26">
        <v>2.4</v>
      </c>
      <c r="BA83" s="26">
        <v>2.7</v>
      </c>
      <c r="BB83" s="26">
        <v>2.1</v>
      </c>
      <c r="BC83" s="26">
        <v>0.5</v>
      </c>
      <c r="BD83" s="26">
        <v>0.13</v>
      </c>
      <c r="BE83" s="26">
        <v>0.06</v>
      </c>
      <c r="BF83" s="26">
        <v>0.03</v>
      </c>
      <c r="BG83" s="26">
        <v>0.08</v>
      </c>
      <c r="BH83" s="26">
        <v>0.09</v>
      </c>
      <c r="BI83" s="26">
        <v>0.4</v>
      </c>
      <c r="BJ83" s="26">
        <v>0</v>
      </c>
      <c r="BK83" s="26">
        <v>1.1000000000000001</v>
      </c>
      <c r="BL83" s="26">
        <v>0</v>
      </c>
      <c r="BM83" s="26">
        <v>0.34</v>
      </c>
      <c r="BN83" s="26">
        <v>0</v>
      </c>
      <c r="BO83" s="26">
        <v>0</v>
      </c>
      <c r="BP83" s="26">
        <v>0</v>
      </c>
      <c r="BQ83" s="26">
        <v>0.08</v>
      </c>
      <c r="BR83" s="26">
        <v>0.12</v>
      </c>
      <c r="BS83" s="26">
        <v>0.9</v>
      </c>
      <c r="BT83" s="26">
        <v>0</v>
      </c>
      <c r="BU83" s="26">
        <v>0</v>
      </c>
      <c r="BV83" s="26">
        <v>0.05</v>
      </c>
      <c r="BW83" s="26">
        <v>0</v>
      </c>
      <c r="BX83" s="26">
        <v>0</v>
      </c>
      <c r="BY83" s="26">
        <v>0</v>
      </c>
      <c r="BZ83" s="26">
        <v>0</v>
      </c>
      <c r="CA83" s="26">
        <v>0</v>
      </c>
      <c r="CB83" s="26">
        <v>1.25</v>
      </c>
      <c r="CC83" s="27"/>
      <c r="CD83" s="27"/>
      <c r="CE83" s="26">
        <v>22.5</v>
      </c>
      <c r="CG83" s="26">
        <v>8</v>
      </c>
      <c r="CH83" s="26">
        <v>2</v>
      </c>
      <c r="CI83" s="26">
        <v>5</v>
      </c>
      <c r="CJ83" s="26">
        <v>400</v>
      </c>
      <c r="CK83" s="26">
        <v>164</v>
      </c>
      <c r="CL83" s="26">
        <v>282</v>
      </c>
      <c r="CM83" s="26">
        <v>34.200000000000003</v>
      </c>
      <c r="CN83" s="26">
        <v>17.399999999999999</v>
      </c>
      <c r="CO83" s="26">
        <v>25.8</v>
      </c>
    </row>
    <row r="84" spans="1:93" s="26" customFormat="1" x14ac:dyDescent="0.25">
      <c r="A84" s="23" t="str">
        <f>"27/10"</f>
        <v>27/10</v>
      </c>
      <c r="B84" s="24" t="s">
        <v>102</v>
      </c>
      <c r="C84" s="25" t="str">
        <f>"200"</f>
        <v>200</v>
      </c>
      <c r="D84" s="25">
        <v>0.2</v>
      </c>
      <c r="E84" s="25">
        <v>0</v>
      </c>
      <c r="F84" s="25">
        <v>0.05</v>
      </c>
      <c r="G84" s="25">
        <v>0.05</v>
      </c>
      <c r="H84" s="25">
        <v>5.03</v>
      </c>
      <c r="I84" s="25">
        <v>20.17454</v>
      </c>
      <c r="J84" s="25">
        <v>0</v>
      </c>
      <c r="K84" s="25">
        <v>0</v>
      </c>
      <c r="L84" s="25">
        <v>0</v>
      </c>
      <c r="M84" s="25">
        <v>0</v>
      </c>
      <c r="N84" s="25">
        <v>4.93</v>
      </c>
      <c r="O84" s="25">
        <v>0</v>
      </c>
      <c r="P84" s="25">
        <v>0.1</v>
      </c>
      <c r="Q84" s="25">
        <v>0</v>
      </c>
      <c r="R84" s="25">
        <v>0</v>
      </c>
      <c r="S84" s="25">
        <v>0</v>
      </c>
      <c r="T84" s="25">
        <v>0.06</v>
      </c>
      <c r="U84" s="25">
        <v>0.05</v>
      </c>
      <c r="V84" s="25">
        <v>0.15</v>
      </c>
      <c r="W84" s="25">
        <v>0.15</v>
      </c>
      <c r="X84" s="25">
        <v>0</v>
      </c>
      <c r="Y84" s="25">
        <v>0</v>
      </c>
      <c r="Z84" s="25">
        <v>0.01</v>
      </c>
      <c r="AA84" s="25">
        <v>0</v>
      </c>
      <c r="AB84" s="25">
        <v>0</v>
      </c>
      <c r="AC84" s="25">
        <v>0</v>
      </c>
      <c r="AD84" s="25">
        <v>0</v>
      </c>
      <c r="AE84" s="25">
        <v>0</v>
      </c>
      <c r="AF84" s="25">
        <v>0</v>
      </c>
      <c r="AG84" s="25">
        <v>0</v>
      </c>
      <c r="AH84" s="25">
        <v>0</v>
      </c>
      <c r="AI84" s="25">
        <v>0</v>
      </c>
      <c r="AJ84" s="26">
        <v>0</v>
      </c>
      <c r="AK84" s="26">
        <v>0</v>
      </c>
      <c r="AL84" s="26">
        <v>0</v>
      </c>
      <c r="AM84" s="26">
        <v>0</v>
      </c>
      <c r="AN84" s="26">
        <v>0</v>
      </c>
      <c r="AO84" s="26">
        <v>0</v>
      </c>
      <c r="AP84" s="26">
        <v>0</v>
      </c>
      <c r="AQ84" s="26">
        <v>0</v>
      </c>
      <c r="AR84" s="26">
        <v>0</v>
      </c>
      <c r="AS84" s="26">
        <v>0</v>
      </c>
      <c r="AT84" s="26">
        <v>0</v>
      </c>
      <c r="AU84" s="26">
        <v>0</v>
      </c>
      <c r="AV84" s="26">
        <v>0</v>
      </c>
      <c r="AW84" s="26">
        <v>0</v>
      </c>
      <c r="AX84" s="26">
        <v>0</v>
      </c>
      <c r="AY84" s="26">
        <v>0</v>
      </c>
      <c r="AZ84" s="26">
        <v>0</v>
      </c>
      <c r="BA84" s="26">
        <v>0</v>
      </c>
      <c r="BB84" s="26">
        <v>0</v>
      </c>
      <c r="BC84" s="26">
        <v>0</v>
      </c>
      <c r="BD84" s="26">
        <v>0</v>
      </c>
      <c r="BE84" s="26">
        <v>0</v>
      </c>
      <c r="BF84" s="26">
        <v>0</v>
      </c>
      <c r="BG84" s="26">
        <v>0</v>
      </c>
      <c r="BH84" s="26">
        <v>0</v>
      </c>
      <c r="BI84" s="26">
        <v>0</v>
      </c>
      <c r="BJ84" s="26">
        <v>0</v>
      </c>
      <c r="BK84" s="26">
        <v>0</v>
      </c>
      <c r="BL84" s="26">
        <v>0</v>
      </c>
      <c r="BM84" s="26">
        <v>0</v>
      </c>
      <c r="BN84" s="26">
        <v>0</v>
      </c>
      <c r="BO84" s="26">
        <v>0</v>
      </c>
      <c r="BP84" s="26">
        <v>0</v>
      </c>
      <c r="BQ84" s="26">
        <v>0</v>
      </c>
      <c r="BR84" s="26">
        <v>0</v>
      </c>
      <c r="BS84" s="26">
        <v>0</v>
      </c>
      <c r="BT84" s="26">
        <v>0</v>
      </c>
      <c r="BU84" s="26">
        <v>0</v>
      </c>
      <c r="BV84" s="26">
        <v>0</v>
      </c>
      <c r="BW84" s="26">
        <v>0</v>
      </c>
      <c r="BX84" s="26">
        <v>0</v>
      </c>
      <c r="BY84" s="26">
        <v>0</v>
      </c>
      <c r="BZ84" s="26">
        <v>0</v>
      </c>
      <c r="CA84" s="26">
        <v>0</v>
      </c>
      <c r="CB84" s="26">
        <v>200.09</v>
      </c>
      <c r="CC84" s="27"/>
      <c r="CD84" s="27"/>
      <c r="CE84" s="26">
        <v>0</v>
      </c>
      <c r="CG84" s="26">
        <v>3.69</v>
      </c>
      <c r="CH84" s="26">
        <v>3.69</v>
      </c>
      <c r="CI84" s="26">
        <v>3.69</v>
      </c>
      <c r="CJ84" s="26">
        <v>398.25</v>
      </c>
      <c r="CK84" s="26">
        <v>156.6</v>
      </c>
      <c r="CL84" s="26">
        <v>277.43</v>
      </c>
      <c r="CM84" s="26">
        <v>39.61</v>
      </c>
      <c r="CN84" s="26">
        <v>23.41</v>
      </c>
      <c r="CO84" s="26">
        <v>31.51</v>
      </c>
    </row>
    <row r="85" spans="1:93" s="15" customFormat="1" ht="31.5" x14ac:dyDescent="0.25">
      <c r="A85" s="19" t="str">
        <f>"16/4"</f>
        <v>16/4</v>
      </c>
      <c r="B85" s="20" t="s">
        <v>115</v>
      </c>
      <c r="C85" s="21" t="str">
        <f>"200"</f>
        <v>200</v>
      </c>
      <c r="D85" s="21">
        <v>6.53</v>
      </c>
      <c r="E85" s="21">
        <v>2.35</v>
      </c>
      <c r="F85" s="21">
        <v>5.47</v>
      </c>
      <c r="G85" s="21">
        <v>1.32</v>
      </c>
      <c r="H85" s="21">
        <v>32.619999999999997</v>
      </c>
      <c r="I85" s="21">
        <v>204.28607199999996</v>
      </c>
      <c r="J85" s="21">
        <v>3.36</v>
      </c>
      <c r="K85" s="21">
        <v>0.09</v>
      </c>
      <c r="L85" s="21">
        <v>0</v>
      </c>
      <c r="M85" s="21">
        <v>0</v>
      </c>
      <c r="N85" s="21">
        <v>7.79</v>
      </c>
      <c r="O85" s="21">
        <v>23.51</v>
      </c>
      <c r="P85" s="21">
        <v>1.31</v>
      </c>
      <c r="Q85" s="21">
        <v>0</v>
      </c>
      <c r="R85" s="21">
        <v>0</v>
      </c>
      <c r="S85" s="21">
        <v>0.08</v>
      </c>
      <c r="T85" s="21">
        <v>1.56</v>
      </c>
      <c r="U85" s="21">
        <v>238.19</v>
      </c>
      <c r="V85" s="21">
        <v>178.26</v>
      </c>
      <c r="W85" s="21">
        <v>96.55</v>
      </c>
      <c r="X85" s="21">
        <v>38.72</v>
      </c>
      <c r="Y85" s="21">
        <v>145.09</v>
      </c>
      <c r="Z85" s="21">
        <v>1.04</v>
      </c>
      <c r="AA85" s="21">
        <v>19.2</v>
      </c>
      <c r="AB85" s="21">
        <v>22.4</v>
      </c>
      <c r="AC85" s="21">
        <v>36.799999999999997</v>
      </c>
      <c r="AD85" s="21">
        <v>0.16</v>
      </c>
      <c r="AE85" s="21">
        <v>0.14000000000000001</v>
      </c>
      <c r="AF85" s="21">
        <v>0.11</v>
      </c>
      <c r="AG85" s="21">
        <v>0.57999999999999996</v>
      </c>
      <c r="AH85" s="21">
        <v>2.4900000000000002</v>
      </c>
      <c r="AI85" s="21">
        <v>0.42</v>
      </c>
      <c r="AJ85" s="15">
        <v>0</v>
      </c>
      <c r="AK85" s="15">
        <v>178.3</v>
      </c>
      <c r="AL85" s="15">
        <v>163.22</v>
      </c>
      <c r="AM85" s="15">
        <v>579.64</v>
      </c>
      <c r="AN85" s="15">
        <v>109.98</v>
      </c>
      <c r="AO85" s="15">
        <v>111.94</v>
      </c>
      <c r="AP85" s="15">
        <v>152.16999999999999</v>
      </c>
      <c r="AQ85" s="15">
        <v>69.3</v>
      </c>
      <c r="AR85" s="15">
        <v>219.66</v>
      </c>
      <c r="AS85" s="15">
        <v>405.55</v>
      </c>
      <c r="AT85" s="15">
        <v>160.78</v>
      </c>
      <c r="AU85" s="15">
        <v>246.54</v>
      </c>
      <c r="AV85" s="15">
        <v>99.08</v>
      </c>
      <c r="AW85" s="15">
        <v>113.7</v>
      </c>
      <c r="AX85" s="15">
        <v>840.06</v>
      </c>
      <c r="AY85" s="15">
        <v>0</v>
      </c>
      <c r="AZ85" s="15">
        <v>306.36</v>
      </c>
      <c r="BA85" s="15">
        <v>265.23</v>
      </c>
      <c r="BB85" s="15">
        <v>155.74</v>
      </c>
      <c r="BC85" s="15">
        <v>68.06</v>
      </c>
      <c r="BD85" s="15">
        <v>0.09</v>
      </c>
      <c r="BE85" s="15">
        <v>0.04</v>
      </c>
      <c r="BF85" s="15">
        <v>0.02</v>
      </c>
      <c r="BG85" s="15">
        <v>0.05</v>
      </c>
      <c r="BH85" s="15">
        <v>0.06</v>
      </c>
      <c r="BI85" s="15">
        <v>0.28000000000000003</v>
      </c>
      <c r="BJ85" s="15">
        <v>0</v>
      </c>
      <c r="BK85" s="15">
        <v>0.86</v>
      </c>
      <c r="BL85" s="15">
        <v>0</v>
      </c>
      <c r="BM85" s="15">
        <v>0.26</v>
      </c>
      <c r="BN85" s="15">
        <v>0.01</v>
      </c>
      <c r="BO85" s="15">
        <v>0</v>
      </c>
      <c r="BP85" s="15">
        <v>0</v>
      </c>
      <c r="BQ85" s="15">
        <v>0.05</v>
      </c>
      <c r="BR85" s="15">
        <v>0.09</v>
      </c>
      <c r="BS85" s="15">
        <v>0.82</v>
      </c>
      <c r="BT85" s="15">
        <v>0</v>
      </c>
      <c r="BU85" s="15">
        <v>0</v>
      </c>
      <c r="BV85" s="15">
        <v>0.77</v>
      </c>
      <c r="BW85" s="15">
        <v>0.01</v>
      </c>
      <c r="BX85" s="15">
        <v>0</v>
      </c>
      <c r="BY85" s="15">
        <v>0</v>
      </c>
      <c r="BZ85" s="15">
        <v>0</v>
      </c>
      <c r="CA85" s="15">
        <v>0</v>
      </c>
      <c r="CB85" s="15">
        <v>165.81</v>
      </c>
      <c r="CC85" s="22"/>
      <c r="CD85" s="22"/>
      <c r="CE85" s="15">
        <v>22.93</v>
      </c>
      <c r="CG85" s="15">
        <v>31</v>
      </c>
      <c r="CH85" s="15">
        <v>15.28</v>
      </c>
      <c r="CI85" s="15">
        <v>23.14</v>
      </c>
      <c r="CJ85" s="15">
        <v>2123.67</v>
      </c>
      <c r="CK85" s="15">
        <v>973.11</v>
      </c>
      <c r="CL85" s="15">
        <v>1548.39</v>
      </c>
      <c r="CM85" s="15">
        <v>36.56</v>
      </c>
      <c r="CN85" s="15">
        <v>18.86</v>
      </c>
      <c r="CO85" s="15">
        <v>27.71</v>
      </c>
    </row>
    <row r="86" spans="1:93" s="16" customFormat="1" x14ac:dyDescent="0.25">
      <c r="A86" s="28"/>
      <c r="B86" s="29" t="s">
        <v>104</v>
      </c>
      <c r="C86" s="30">
        <v>475</v>
      </c>
      <c r="D86" s="30">
        <v>11.4</v>
      </c>
      <c r="E86" s="30">
        <v>2.39</v>
      </c>
      <c r="F86" s="30">
        <v>9.61</v>
      </c>
      <c r="G86" s="30">
        <v>1.83</v>
      </c>
      <c r="H86" s="30">
        <v>70.55</v>
      </c>
      <c r="I86" s="30">
        <v>414.22</v>
      </c>
      <c r="J86" s="30">
        <v>5.72</v>
      </c>
      <c r="K86" s="30">
        <v>0.2</v>
      </c>
      <c r="L86" s="30">
        <v>0</v>
      </c>
      <c r="M86" s="30">
        <v>0</v>
      </c>
      <c r="N86" s="30">
        <v>13.56</v>
      </c>
      <c r="O86" s="30">
        <v>55.43</v>
      </c>
      <c r="P86" s="30">
        <v>1.55</v>
      </c>
      <c r="Q86" s="30">
        <v>0</v>
      </c>
      <c r="R86" s="30">
        <v>0</v>
      </c>
      <c r="S86" s="30">
        <v>0.08</v>
      </c>
      <c r="T86" s="30">
        <v>2.95</v>
      </c>
      <c r="U86" s="30">
        <v>238.99</v>
      </c>
      <c r="V86" s="30">
        <v>179.91</v>
      </c>
      <c r="W86" s="30">
        <v>97.9</v>
      </c>
      <c r="X86" s="30">
        <v>38.72</v>
      </c>
      <c r="Y86" s="30">
        <v>146.59</v>
      </c>
      <c r="Z86" s="30">
        <v>1.06</v>
      </c>
      <c r="AA86" s="30">
        <v>39.200000000000003</v>
      </c>
      <c r="AB86" s="30">
        <v>37.4</v>
      </c>
      <c r="AC86" s="30">
        <v>59.3</v>
      </c>
      <c r="AD86" s="30">
        <v>0.21</v>
      </c>
      <c r="AE86" s="30">
        <v>0.14000000000000001</v>
      </c>
      <c r="AF86" s="30">
        <v>0.12</v>
      </c>
      <c r="AG86" s="30">
        <v>0.57999999999999996</v>
      </c>
      <c r="AH86" s="30">
        <v>2.5</v>
      </c>
      <c r="AI86" s="30">
        <v>0.42</v>
      </c>
      <c r="AJ86" s="16">
        <v>0</v>
      </c>
      <c r="AK86" s="16">
        <v>403.9</v>
      </c>
      <c r="AL86" s="16">
        <v>397.91</v>
      </c>
      <c r="AM86" s="16">
        <v>939.71</v>
      </c>
      <c r="AN86" s="16">
        <v>230.38</v>
      </c>
      <c r="AO86" s="16">
        <v>182.82</v>
      </c>
      <c r="AP86" s="16">
        <v>294.58999999999997</v>
      </c>
      <c r="AQ86" s="16">
        <v>124.43</v>
      </c>
      <c r="AR86" s="16">
        <v>475.1</v>
      </c>
      <c r="AS86" s="16">
        <v>564.48</v>
      </c>
      <c r="AT86" s="16">
        <v>381.32</v>
      </c>
      <c r="AU86" s="16">
        <v>430.27</v>
      </c>
      <c r="AV86" s="16">
        <v>195.83</v>
      </c>
      <c r="AW86" s="16">
        <v>282.99</v>
      </c>
      <c r="AX86" s="16">
        <v>2252.73</v>
      </c>
      <c r="AY86" s="16">
        <v>0</v>
      </c>
      <c r="AZ86" s="16">
        <v>766.73</v>
      </c>
      <c r="BA86" s="16">
        <v>467.07</v>
      </c>
      <c r="BB86" s="16">
        <v>289.99</v>
      </c>
      <c r="BC86" s="16">
        <v>173.3</v>
      </c>
      <c r="BD86" s="16">
        <v>0.23</v>
      </c>
      <c r="BE86" s="16">
        <v>0.1</v>
      </c>
      <c r="BF86" s="16">
        <v>0.06</v>
      </c>
      <c r="BG86" s="16">
        <v>0.13</v>
      </c>
      <c r="BH86" s="16">
        <v>0.15</v>
      </c>
      <c r="BI86" s="16">
        <v>0.68</v>
      </c>
      <c r="BJ86" s="16">
        <v>0</v>
      </c>
      <c r="BK86" s="16">
        <v>2.02</v>
      </c>
      <c r="BL86" s="16">
        <v>0</v>
      </c>
      <c r="BM86" s="16">
        <v>0.6</v>
      </c>
      <c r="BN86" s="16">
        <v>0.01</v>
      </c>
      <c r="BO86" s="16">
        <v>0</v>
      </c>
      <c r="BP86" s="16">
        <v>0</v>
      </c>
      <c r="BQ86" s="16">
        <v>0.13</v>
      </c>
      <c r="BR86" s="16">
        <v>0.21</v>
      </c>
      <c r="BS86" s="16">
        <v>1.76</v>
      </c>
      <c r="BT86" s="16">
        <v>0</v>
      </c>
      <c r="BU86" s="16">
        <v>0</v>
      </c>
      <c r="BV86" s="16">
        <v>1.01</v>
      </c>
      <c r="BW86" s="16">
        <v>0.03</v>
      </c>
      <c r="BX86" s="16">
        <v>0</v>
      </c>
      <c r="BY86" s="16">
        <v>0</v>
      </c>
      <c r="BZ86" s="16">
        <v>0</v>
      </c>
      <c r="CA86" s="16">
        <v>0</v>
      </c>
      <c r="CB86" s="16">
        <v>394.52</v>
      </c>
      <c r="CC86" s="13"/>
      <c r="CD86" s="13" t="e">
        <f>$I$86/#REF!*100</f>
        <v>#REF!</v>
      </c>
      <c r="CE86" s="16">
        <v>45.43</v>
      </c>
      <c r="CG86" s="16">
        <v>42.68</v>
      </c>
      <c r="CH86" s="16">
        <v>20.96</v>
      </c>
      <c r="CI86" s="16">
        <v>31.82</v>
      </c>
      <c r="CJ86" s="16">
        <v>4346.92</v>
      </c>
      <c r="CK86" s="16">
        <v>1842.71</v>
      </c>
      <c r="CL86" s="16">
        <v>3094.81</v>
      </c>
      <c r="CM86" s="16">
        <v>121.77</v>
      </c>
      <c r="CN86" s="16">
        <v>71.069999999999993</v>
      </c>
      <c r="CO86" s="16">
        <v>96.42</v>
      </c>
    </row>
  </sheetData>
  <mergeCells count="30">
    <mergeCell ref="CN8:CN9"/>
    <mergeCell ref="B8:B9"/>
    <mergeCell ref="AI8:AI9"/>
    <mergeCell ref="CG8:CG9"/>
    <mergeCell ref="CH8:CH9"/>
    <mergeCell ref="CI8:CI9"/>
    <mergeCell ref="CE8:CE9"/>
    <mergeCell ref="A6:C6"/>
    <mergeCell ref="W8:Z8"/>
    <mergeCell ref="F8:G8"/>
    <mergeCell ref="H8:H9"/>
    <mergeCell ref="I8:I9"/>
    <mergeCell ref="A8:A9"/>
    <mergeCell ref="AI6:CD6"/>
    <mergeCell ref="C51:I51"/>
    <mergeCell ref="C10:I10"/>
    <mergeCell ref="G1:CG1"/>
    <mergeCell ref="CL1:CO1"/>
    <mergeCell ref="C8:C9"/>
    <mergeCell ref="D8:E8"/>
    <mergeCell ref="CD8:CD9"/>
    <mergeCell ref="CC8:CC9"/>
    <mergeCell ref="A2:CO2"/>
    <mergeCell ref="A3:CO3"/>
    <mergeCell ref="CF8:CF9"/>
    <mergeCell ref="CO8:CO9"/>
    <mergeCell ref="CJ8:CJ9"/>
    <mergeCell ref="CK8:CK9"/>
    <mergeCell ref="CL8:CL9"/>
    <mergeCell ref="CM8:CM9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7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1" sqref="B1"/>
    </sheetView>
  </sheetViews>
  <sheetFormatPr defaultRowHeight="12.75" x14ac:dyDescent="0.2"/>
  <cols>
    <col min="1" max="1" width="25.28515625" customWidth="1"/>
    <col min="2" max="2" width="19.28515625" customWidth="1"/>
  </cols>
  <sheetData>
    <row r="1" spans="1:2" x14ac:dyDescent="0.2">
      <c r="A1" t="s">
        <v>79</v>
      </c>
      <c r="B1" s="11">
        <v>45170</v>
      </c>
    </row>
    <row r="2" spans="1:2" x14ac:dyDescent="0.2">
      <c r="A2" t="s">
        <v>80</v>
      </c>
      <c r="B2" s="11">
        <v>45154.658831018518</v>
      </c>
    </row>
    <row r="3" spans="1:2" x14ac:dyDescent="0.2">
      <c r="A3" t="s">
        <v>81</v>
      </c>
      <c r="B3" t="s">
        <v>97</v>
      </c>
    </row>
    <row r="4" spans="1:2" x14ac:dyDescent="0.2">
      <c r="A4" t="s">
        <v>82</v>
      </c>
      <c r="B4" t="s">
        <v>98</v>
      </c>
    </row>
    <row r="5" spans="1:2" x14ac:dyDescent="0.2">
      <c r="B5">
        <v>1</v>
      </c>
    </row>
    <row r="6" spans="1:2" x14ac:dyDescent="0.2">
      <c r="B6" s="31" t="s">
        <v>116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5</vt:i4>
      </vt:variant>
    </vt:vector>
  </HeadingPairs>
  <TitlesOfParts>
    <vt:vector size="7" baseType="lpstr">
      <vt:lpstr>11.09.2023</vt:lpstr>
      <vt:lpstr>Dop</vt:lpstr>
      <vt:lpstr>Группа</vt:lpstr>
      <vt:lpstr>Дата_Печати</vt:lpstr>
      <vt:lpstr>Дата_Сост</vt:lpstr>
      <vt:lpstr>С3</vt:lpstr>
      <vt:lpstr>Физ_Норма</vt:lpstr>
    </vt:vector>
  </TitlesOfParts>
  <Company>УрГЭУ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ИбрагимоваPC1</cp:lastModifiedBy>
  <cp:lastPrinted>2023-08-17T06:15:11Z</cp:lastPrinted>
  <dcterms:created xsi:type="dcterms:W3CDTF">2002-09-22T07:35:02Z</dcterms:created>
  <dcterms:modified xsi:type="dcterms:W3CDTF">2023-08-17T06:36:49Z</dcterms:modified>
</cp:coreProperties>
</file>